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Sep 2024/"/>
    </mc:Choice>
  </mc:AlternateContent>
  <xr:revisionPtr revIDLastSave="130" documentId="13_ncr:1_{1FAF03AF-DF68-4C10-ACFD-98AF1A4E8471}" xr6:coauthVersionLast="47" xr6:coauthVersionMax="47" xr10:uidLastSave="{9917B6C4-B198-45B1-B83C-C944C4105292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1" i="1" l="1"/>
  <c r="X1351" i="1"/>
  <c r="P1351" i="1"/>
  <c r="N1351" i="1"/>
  <c r="K1351" i="1"/>
  <c r="I1351" i="1"/>
  <c r="Z1350" i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Q1350" i="1" l="1"/>
  <c r="L1335" i="1"/>
  <c r="Q1333" i="1"/>
  <c r="Q1340" i="1"/>
  <c r="AA1339" i="1"/>
  <c r="AA1349" i="1"/>
  <c r="AA1334" i="1"/>
  <c r="AA1337" i="1"/>
  <c r="L1336" i="1"/>
  <c r="L1340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B1351" i="1"/>
  <c r="Q1335" i="1"/>
  <c r="Q1334" i="1"/>
  <c r="Q1349" i="1"/>
  <c r="B1347" i="1"/>
  <c r="AA1343" i="1"/>
  <c r="B1336" i="1"/>
  <c r="AA1340" i="1"/>
  <c r="B1333" i="1"/>
  <c r="B1343" i="1"/>
  <c r="AA1333" i="1"/>
  <c r="AA1350" i="1"/>
  <c r="Q1346" i="1"/>
  <c r="B1344" i="1"/>
  <c r="AA1341" i="1"/>
  <c r="B1340" i="1"/>
  <c r="Q1338" i="1"/>
  <c r="AA1332" i="1"/>
  <c r="B1345" i="1"/>
  <c r="Q1342" i="1"/>
  <c r="B1332" i="1"/>
  <c r="AA1351" i="1"/>
  <c r="B1350" i="1"/>
  <c r="B1339" i="1"/>
  <c r="L1346" i="1"/>
  <c r="L1338" i="1"/>
  <c r="B1341" i="1"/>
  <c r="B1349" i="1"/>
  <c r="AA1348" i="1"/>
  <c r="Q1348" i="1"/>
  <c r="L1344" i="1"/>
  <c r="L1347" i="1"/>
  <c r="L1339" i="1"/>
  <c r="L1350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B1309" i="1"/>
  <c r="B1317" i="1"/>
  <c r="L1297" i="1"/>
  <c r="L1305" i="1"/>
  <c r="B1298" i="1"/>
  <c r="C1351" i="1" s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L922" i="1" l="1"/>
  <c r="S870" i="1"/>
  <c r="J952" i="1"/>
  <c r="G909" i="1"/>
  <c r="G885" i="1"/>
  <c r="G877" i="1"/>
  <c r="Y923" i="1"/>
  <c r="O963" i="1"/>
  <c r="L936" i="1"/>
  <c r="O993" i="1"/>
  <c r="G1000" i="1"/>
  <c r="L1039" i="1"/>
  <c r="Q1037" i="1"/>
  <c r="S994" i="1"/>
  <c r="S979" i="1"/>
  <c r="Y988" i="1"/>
  <c r="Y879" i="1"/>
  <c r="O890" i="1"/>
  <c r="L865" i="1"/>
  <c r="Q1034" i="1"/>
  <c r="B1062" i="1"/>
  <c r="C1115" i="1" s="1"/>
  <c r="B1091" i="1"/>
  <c r="C1144" i="1" s="1"/>
  <c r="O909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53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<sst xmlns="http://schemas.openxmlformats.org/spreadsheetml/2006/main" count="80" uniqueCount="39">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</sst>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  <cell r="LZ13">
            <v>2285311281.3099999</v>
          </cell>
          <cell r="MA13">
            <v>2225816829.23</v>
          </cell>
          <cell r="MB13">
            <v>2100996572.6400001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  <cell r="LZ24">
            <v>219746860</v>
          </cell>
          <cell r="MA24">
            <v>222917290</v>
          </cell>
          <cell r="MB24">
            <v>204822215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  <cell r="LZ67">
            <v>9164885.9715</v>
          </cell>
          <cell r="MA67">
            <v>8621360.5509000011</v>
          </cell>
          <cell r="MB67">
            <v>7865001.3537000008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  <cell r="LZ77">
            <v>4591301.8499999996</v>
          </cell>
          <cell r="MA77">
            <v>3885135.9749999996</v>
          </cell>
          <cell r="MB77">
            <v>3308474.4750000001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  <cell r="LZ10">
            <v>220927300.42000002</v>
          </cell>
          <cell r="MA10">
            <v>192496385.89999998</v>
          </cell>
          <cell r="MB10">
            <v>185056476.56999999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  <cell r="LZ18">
            <v>2496844.4299999997</v>
          </cell>
          <cell r="MA18">
            <v>2268053.15</v>
          </cell>
          <cell r="MB18">
            <v>2097660.33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1"/>
  <sheetViews>
    <sheetView tabSelected="1" topLeftCell="A7" zoomScaleNormal="100" zoomScaleSheetLayoutView="100" workbookViewId="0">
      <pane xSplit="1" ySplit="2" topLeftCell="Q1342" activePane="bottomRight" state="frozen"/>
      <selection pane="topRight" activeCell="B7" sqref="B7"/>
      <selection pane="bottomLeft" activeCell="A9" sqref="A9"/>
      <selection pane="bottomRight" activeCell="AA1351" sqref="AA135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1" si="639">+K1337+P1337+R1337+U1337+V1337+Z1337</f>
        <v>19829420.470359985</v>
      </c>
      <c r="C1337" s="70">
        <f t="shared" ref="C1337:C1351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1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51" si="642">(I1337/I1284)-1</f>
        <v>4.7274211724493531E-2</v>
      </c>
      <c r="K1337" s="74">
        <f>'[10]Marketshare 2018'!$LN$67</f>
        <v>9353401.2003599983</v>
      </c>
      <c r="L1337" s="76">
        <f t="shared" ref="L1337:L1351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51" si="644">(N1337/N1284)-1</f>
        <v>2.6344156770243821E-2</v>
      </c>
      <c r="P1337" s="74">
        <f>'[10]Marketshare 2018'!$LN$77</f>
        <v>4008505.9499999997</v>
      </c>
      <c r="Q1337" s="76">
        <f t="shared" ref="Q1337:Q1351" si="645">(P1337/0.09)/N1337</f>
        <v>0.19769982354854562</v>
      </c>
      <c r="R1337" s="71">
        <f>[9]Data!$W$1332</f>
        <v>948720.49</v>
      </c>
      <c r="S1337" s="78">
        <f t="shared" ref="S1337:S1351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51" si="647">(X1337/X1284)-1</f>
        <v>-6.9180306813830028E-2</v>
      </c>
      <c r="Z1337" s="74">
        <f>'[11]From Apr 2023'!$LN$18</f>
        <v>2055262.49</v>
      </c>
      <c r="AA1337" s="76">
        <f t="shared" ref="AA1337:AA1351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2285311281.3099999</v>
      </c>
      <c r="J1349" s="75">
        <f t="shared" si="642"/>
        <v>-6.3608097176267586E-3</v>
      </c>
      <c r="K1349" s="74">
        <f>'[10]Marketshare 2018'!$LZ$67</f>
        <v>9164885.9715</v>
      </c>
      <c r="L1349" s="76">
        <f t="shared" si="643"/>
        <v>4.4559385490639689E-2</v>
      </c>
      <c r="M1349" s="74">
        <v>379</v>
      </c>
      <c r="N1349" s="74">
        <f>'[10]Marketshare 2018'!$LZ$24</f>
        <v>219746860</v>
      </c>
      <c r="O1349" s="77">
        <f t="shared" si="644"/>
        <v>-0.11716392441208201</v>
      </c>
      <c r="P1349" s="74">
        <f>'[10]Marketshare 2018'!$LZ$77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220927300.42000002</v>
      </c>
      <c r="Y1349" s="78">
        <f t="shared" si="647"/>
        <v>-2.6110309280431121E-2</v>
      </c>
      <c r="Z1349" s="74">
        <f>'[11]From Apr 2023'!$LZ$18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2225816829.23</v>
      </c>
      <c r="J1350" s="75">
        <f t="shared" si="642"/>
        <v>2.4118518147051571E-3</v>
      </c>
      <c r="K1350" s="74">
        <f>'[10]Marketshare 2018'!$MA$67</f>
        <v>8621360.5509000011</v>
      </c>
      <c r="L1350" s="76">
        <f t="shared" si="643"/>
        <v>4.3037186956277375E-2</v>
      </c>
      <c r="M1350" s="74">
        <v>379</v>
      </c>
      <c r="N1350" s="74">
        <f>'[10]Marketshare 2018'!$MA$24</f>
        <v>222917290</v>
      </c>
      <c r="O1350" s="77">
        <f t="shared" si="644"/>
        <v>6.5619171129228215E-2</v>
      </c>
      <c r="P1350" s="74">
        <f>'[10]Marketshare 2018'!$MA$77</f>
        <v>3885135.9749999996</v>
      </c>
      <c r="Q1350" s="76">
        <f t="shared" si="645"/>
        <v>0.19365109588403842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192496385.89999998</v>
      </c>
      <c r="Y1350" s="78">
        <f t="shared" si="647"/>
        <v>-2.8216796836823876E-2</v>
      </c>
      <c r="Z1350" s="74">
        <f>'[11]From Apr 2023'!$MA$18</f>
        <v>2268053.15</v>
      </c>
      <c r="AA1350" s="76">
        <f t="shared" si="648"/>
        <v>7.8548769955547174E-2</v>
      </c>
    </row>
    <row r="1351" spans="1:27" ht="13" x14ac:dyDescent="0.3">
      <c r="A1351" s="69">
        <v>45557</v>
      </c>
      <c r="B1351" s="58">
        <f t="shared" si="639"/>
        <v>19708389.988699995</v>
      </c>
      <c r="C1351" s="70">
        <f t="shared" si="64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2018'!$MB$13</f>
        <v>2100996572.6400001</v>
      </c>
      <c r="J1351" s="75">
        <f t="shared" si="642"/>
        <v>-2.1848513134072767E-2</v>
      </c>
      <c r="K1351" s="74">
        <f>'[10]Marketshare 2018'!$MB$67</f>
        <v>7865001.3537000008</v>
      </c>
      <c r="L1351" s="76">
        <f t="shared" si="643"/>
        <v>4.1594024982245341E-2</v>
      </c>
      <c r="M1351" s="74">
        <v>379</v>
      </c>
      <c r="N1351" s="74">
        <f>'[10]Marketshare 2018'!$MB$24</f>
        <v>204822215</v>
      </c>
      <c r="O1351" s="77">
        <f t="shared" si="644"/>
        <v>-6.081976818657886E-2</v>
      </c>
      <c r="P1351" s="74">
        <f>'[10]Marketshare 2018'!$MB$77</f>
        <v>3308474.4750000001</v>
      </c>
      <c r="Q1351" s="76">
        <f t="shared" si="645"/>
        <v>0.1794767598817345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2023'!$MB$10</f>
        <v>185056476.56999999</v>
      </c>
      <c r="Y1351" s="78">
        <f t="shared" si="647"/>
        <v>3.4481731072173671E-2</v>
      </c>
      <c r="Z1351" s="74">
        <f>'[11]From Apr 2023'!$MB$18</f>
        <v>2097660.33</v>
      </c>
      <c r="AA1351" s="76">
        <f t="shared" si="648"/>
        <v>7.5568293848446974E-2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2024-10-02T09:17:11Z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