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Sep 2024/"/>
    </mc:Choice>
  </mc:AlternateContent>
  <xr:revisionPtr revIDLastSave="129" documentId="13_ncr:1_{1FAF03AF-DF68-4C10-ACFD-98AF1A4E8471}" xr6:coauthVersionLast="47" xr6:coauthVersionMax="47" xr10:uidLastSave="{E11A0B61-E69A-4832-8B6A-94CF77AD173E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50" i="1" l="1"/>
  <c r="X1350" i="1"/>
  <c r="P1350" i="1"/>
  <c r="N1350" i="1"/>
  <c r="K1350" i="1"/>
  <c r="I1350" i="1"/>
  <c r="Z1349" i="1"/>
  <c r="X1349" i="1"/>
  <c r="P1349" i="1"/>
  <c r="N1349" i="1"/>
  <c r="K1349" i="1"/>
  <c r="I1349" i="1"/>
  <c r="Z1348" i="1"/>
  <c r="X1348" i="1"/>
  <c r="P1348" i="1"/>
  <c r="N1348" i="1"/>
  <c r="K1348" i="1"/>
  <c r="I1348" i="1"/>
  <c r="Z1347" i="1"/>
  <c r="X1347" i="1"/>
  <c r="P1347" i="1"/>
  <c r="N1347" i="1"/>
  <c r="K1347" i="1"/>
  <c r="I1347" i="1"/>
  <c r="Z1346" i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Q1332" i="1"/>
  <c r="AA1335" i="1"/>
  <c r="AA1336" i="1"/>
  <c r="Q1350" i="1" l="1"/>
  <c r="L1335" i="1"/>
  <c r="Q1333" i="1"/>
  <c r="Q1340" i="1"/>
  <c r="AA1339" i="1"/>
  <c r="AA1349" i="1"/>
  <c r="AA1334" i="1"/>
  <c r="AA1337" i="1"/>
  <c r="L1336" i="1"/>
  <c r="L1340" i="1"/>
  <c r="B1346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L1349" i="1"/>
  <c r="AA1342" i="1"/>
  <c r="Q1341" i="1"/>
  <c r="B1337" i="1"/>
  <c r="Q1335" i="1"/>
  <c r="Q1334" i="1"/>
  <c r="Q1349" i="1"/>
  <c r="B1347" i="1"/>
  <c r="AA1343" i="1"/>
  <c r="B1336" i="1"/>
  <c r="AA1340" i="1"/>
  <c r="B1333" i="1"/>
  <c r="B1343" i="1"/>
  <c r="AA1333" i="1"/>
  <c r="AA1350" i="1"/>
  <c r="Q1346" i="1"/>
  <c r="B1344" i="1"/>
  <c r="AA1341" i="1"/>
  <c r="B1340" i="1"/>
  <c r="Q1338" i="1"/>
  <c r="AA1332" i="1"/>
  <c r="B1345" i="1"/>
  <c r="Q1342" i="1"/>
  <c r="B1332" i="1"/>
  <c r="B1350" i="1"/>
  <c r="B1339" i="1"/>
  <c r="L1346" i="1"/>
  <c r="L1338" i="1"/>
  <c r="B1341" i="1"/>
  <c r="B1349" i="1"/>
  <c r="AA1348" i="1"/>
  <c r="Q1348" i="1"/>
  <c r="L1344" i="1"/>
  <c r="L1347" i="1"/>
  <c r="L1339" i="1"/>
  <c r="L1350" i="1"/>
  <c r="L1342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Q1104" i="1" s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L1085" i="1" s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L1074" i="1" s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Q1047" i="1" s="1"/>
  <c r="P1046" i="1"/>
  <c r="Q1046" i="1" s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N1058" i="1"/>
  <c r="N1057" i="1"/>
  <c r="N1056" i="1"/>
  <c r="O1109" i="1" s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Q1018" i="1" s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35" i="1" s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L993" i="1" s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L992" i="1" s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991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L984" i="1" s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AA961" i="1" s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L956" i="1" s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Q915" i="1" s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AA885" i="1"/>
  <c r="AA865" i="1"/>
  <c r="AA845" i="1"/>
  <c r="AA837" i="1"/>
  <c r="AA821" i="1"/>
  <c r="L934" i="1"/>
  <c r="Q955" i="1"/>
  <c r="L963" i="1"/>
  <c r="O966" i="1"/>
  <c r="L966" i="1"/>
  <c r="AA1012" i="1"/>
  <c r="Q1017" i="1"/>
  <c r="Q1019" i="1"/>
  <c r="L1020" i="1"/>
  <c r="Q1027" i="1"/>
  <c r="AA1028" i="1"/>
  <c r="L1035" i="1"/>
  <c r="Y1048" i="1"/>
  <c r="Q1048" i="1"/>
  <c r="Q972" i="1"/>
  <c r="J1017" i="1"/>
  <c r="J985" i="1"/>
  <c r="O974" i="1"/>
  <c r="G826" i="1"/>
  <c r="S1015" i="1"/>
  <c r="S1052" i="1"/>
  <c r="O990" i="1"/>
  <c r="Q990" i="1"/>
  <c r="Q1061" i="1"/>
  <c r="AA1063" i="1"/>
  <c r="O1062" i="1"/>
  <c r="J964" i="1"/>
  <c r="L1043" i="1"/>
  <c r="L978" i="1"/>
  <c r="Q1069" i="1"/>
  <c r="AA1071" i="1"/>
  <c r="Q1072" i="1"/>
  <c r="Q1082" i="1"/>
  <c r="L1082" i="1"/>
  <c r="L1084" i="1"/>
  <c r="Q1088" i="1"/>
  <c r="L1091" i="1"/>
  <c r="Q1093" i="1"/>
  <c r="AA1100" i="1"/>
  <c r="G1010" i="1"/>
  <c r="G951" i="1"/>
  <c r="G850" i="1"/>
  <c r="G925" i="1"/>
  <c r="S967" i="1"/>
  <c r="L1108" i="1"/>
  <c r="G957" i="1"/>
  <c r="AA877" i="1"/>
  <c r="Y930" i="1"/>
  <c r="O1046" i="1"/>
  <c r="AA1049" i="1"/>
  <c r="O1108" i="1"/>
  <c r="Y925" i="1"/>
  <c r="Y1037" i="1"/>
  <c r="Y1090" i="1"/>
  <c r="Q1076" i="1"/>
  <c r="L1109" i="1"/>
  <c r="Q1031" i="1"/>
  <c r="O1081" i="1"/>
  <c r="O1087" i="1"/>
  <c r="L1063" i="1"/>
  <c r="L1071" i="1"/>
  <c r="J1093" i="1"/>
  <c r="O1098" i="1"/>
  <c r="Q1098" i="1"/>
  <c r="S1112" i="1"/>
  <c r="AA1060" i="1"/>
  <c r="AA1111" i="1"/>
  <c r="S1113" i="1"/>
  <c r="Q1114" i="1"/>
  <c r="L1114" i="1"/>
  <c r="L943" i="1" l="1"/>
  <c r="L999" i="1"/>
  <c r="L1003" i="1"/>
  <c r="L1007" i="1"/>
  <c r="O996" i="1"/>
  <c r="S1006" i="1"/>
  <c r="AA853" i="1"/>
  <c r="Y886" i="1"/>
  <c r="Y1032" i="1"/>
  <c r="G1083" i="1"/>
  <c r="J1085" i="1"/>
  <c r="AA969" i="1"/>
  <c r="AA981" i="1"/>
  <c r="S1064" i="1"/>
  <c r="Y1081" i="1"/>
  <c r="J1112" i="1"/>
  <c r="AA1079" i="1"/>
  <c r="Y899" i="1"/>
  <c r="Y954" i="1"/>
  <c r="O976" i="1"/>
  <c r="O1016" i="1"/>
  <c r="G1107" i="1"/>
  <c r="G1113" i="1"/>
  <c r="O1112" i="1"/>
  <c r="G940" i="1"/>
  <c r="G984" i="1"/>
  <c r="O999" i="1"/>
  <c r="G1018" i="1"/>
  <c r="G1024" i="1"/>
  <c r="Q1029" i="1"/>
  <c r="Y927" i="1"/>
  <c r="O948" i="1"/>
  <c r="Y1066" i="1"/>
  <c r="J956" i="1"/>
  <c r="Y898" i="1"/>
  <c r="Y1068" i="1"/>
  <c r="G1096" i="1"/>
  <c r="L1087" i="1"/>
  <c r="S925" i="1"/>
  <c r="O1012" i="1"/>
  <c r="Y1065" i="1"/>
  <c r="Q1024" i="1"/>
  <c r="J939" i="1"/>
  <c r="G877" i="1"/>
  <c r="S1088" i="1"/>
  <c r="G1098" i="1"/>
  <c r="L1100" i="1"/>
  <c r="S952" i="1"/>
  <c r="Y961" i="1"/>
  <c r="Y936" i="1"/>
  <c r="S980" i="1"/>
  <c r="G1099" i="1"/>
  <c r="B1091" i="1"/>
  <c r="C1144" i="1" s="1"/>
  <c r="J934" i="1"/>
  <c r="S979" i="1"/>
  <c r="G992" i="1"/>
  <c r="J997" i="1"/>
  <c r="J1011" i="1"/>
  <c r="J1049" i="1"/>
  <c r="J1100" i="1"/>
  <c r="J1101" i="1"/>
  <c r="B1062" i="1"/>
  <c r="C1115" i="1" s="1"/>
  <c r="L865" i="1"/>
  <c r="Q1034" i="1"/>
  <c r="O909" i="1"/>
  <c r="O975" i="1"/>
  <c r="L936" i="1"/>
  <c r="G1000" i="1"/>
  <c r="L1039" i="1"/>
  <c r="O890" i="1"/>
  <c r="Y879" i="1"/>
  <c r="J952" i="1"/>
  <c r="G897" i="1"/>
  <c r="J1026" i="1"/>
  <c r="G1044" i="1"/>
  <c r="S1062" i="1"/>
  <c r="G1104" i="1"/>
  <c r="S968" i="1"/>
  <c r="Y978" i="1"/>
  <c r="G1086" i="1"/>
  <c r="J1107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60" i="1"/>
  <c r="C1077" i="1"/>
  <c r="C1073" i="1"/>
  <c r="C1053" i="1"/>
  <c r="C1044" i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<sst xmlns="http://schemas.openxmlformats.org/spreadsheetml/2006/main" count="80" uniqueCount="39">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</sst>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  <cell r="LS13">
            <v>2338784402.1600003</v>
          </cell>
          <cell r="LT13">
            <v>2684433181.6500001</v>
          </cell>
          <cell r="LU13">
            <v>2577904763.2699995</v>
          </cell>
          <cell r="LV13">
            <v>2478838768.71</v>
          </cell>
          <cell r="LW13">
            <v>2341203043.3499999</v>
          </cell>
          <cell r="LX13">
            <v>2424914826.8500004</v>
          </cell>
          <cell r="LY13">
            <v>2494045399.9699998</v>
          </cell>
          <cell r="LZ13">
            <v>2285311281.3099999</v>
          </cell>
          <cell r="MA13">
            <v>2225816829.23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  <cell r="LS24">
            <v>254833870</v>
          </cell>
          <cell r="LT24">
            <v>253105515</v>
          </cell>
          <cell r="LU24">
            <v>228561360</v>
          </cell>
          <cell r="LV24">
            <v>219971830</v>
          </cell>
          <cell r="LW24">
            <v>204458130</v>
          </cell>
          <cell r="LX24">
            <v>219043405</v>
          </cell>
          <cell r="LY24">
            <v>229486656</v>
          </cell>
          <cell r="LZ24">
            <v>219746860</v>
          </cell>
          <cell r="MA24">
            <v>222917290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  <cell r="LS67">
            <v>9191174.3793000001</v>
          </cell>
          <cell r="LT67">
            <v>10578700.18674</v>
          </cell>
          <cell r="LU67">
            <v>10823111.514360001</v>
          </cell>
          <cell r="LV67">
            <v>9508484.3497199994</v>
          </cell>
          <cell r="LW67">
            <v>8139491.1185400002</v>
          </cell>
          <cell r="LX67">
            <v>9662781.8753999993</v>
          </cell>
          <cell r="LY67">
            <v>10069837.609860001</v>
          </cell>
          <cell r="LZ67">
            <v>9164885.9715</v>
          </cell>
          <cell r="MA67">
            <v>8621360.5509000011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  <cell r="LS77">
            <v>3599468.55</v>
          </cell>
          <cell r="LT77">
            <v>5229215.3250000002</v>
          </cell>
          <cell r="LU77">
            <v>4243370.3999999994</v>
          </cell>
          <cell r="LV77">
            <v>5090706.45</v>
          </cell>
          <cell r="LW77">
            <v>3999767.8049999997</v>
          </cell>
          <cell r="LX77">
            <v>4069056.375</v>
          </cell>
          <cell r="LY77">
            <v>3768885.54</v>
          </cell>
          <cell r="LZ77">
            <v>4591301.8499999996</v>
          </cell>
          <cell r="MA77">
            <v>3885135.9749999996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  <cell r="LS10">
            <v>185006297.71000001</v>
          </cell>
          <cell r="LT10">
            <v>215316220.05999997</v>
          </cell>
          <cell r="LU10">
            <v>234141422.80000001</v>
          </cell>
          <cell r="LV10">
            <v>195351268.88</v>
          </cell>
          <cell r="LW10">
            <v>183437061.08999997</v>
          </cell>
          <cell r="LX10">
            <v>196825300.78000003</v>
          </cell>
          <cell r="LY10">
            <v>233889914.42000002</v>
          </cell>
          <cell r="LZ10">
            <v>220927300.42000002</v>
          </cell>
          <cell r="MA10">
            <v>192496385.89999998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  <cell r="LS18">
            <v>2121610.0299999998</v>
          </cell>
          <cell r="LT18">
            <v>2436165.7999999998</v>
          </cell>
          <cell r="LU18">
            <v>2632974.63</v>
          </cell>
          <cell r="LV18">
            <v>2299953.3199999998</v>
          </cell>
          <cell r="LW18">
            <v>2111233.7499999995</v>
          </cell>
          <cell r="LX18">
            <v>2231274.27</v>
          </cell>
          <cell r="LY18">
            <v>2667819.9500000002</v>
          </cell>
          <cell r="LZ18">
            <v>2496844.4299999997</v>
          </cell>
          <cell r="MA18">
            <v>2268053.15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0"/>
  <sheetViews>
    <sheetView tabSelected="1" topLeftCell="A7" zoomScaleNormal="100" zoomScaleSheetLayoutView="100" workbookViewId="0">
      <pane xSplit="1" ySplit="2" topLeftCell="O1321" activePane="bottomRight" state="frozen"/>
      <selection pane="topRight" activeCell="B7" sqref="B7"/>
      <selection pane="bottomLeft" activeCell="A9" sqref="A9"/>
      <selection pane="bottomRight" activeCell="W1326" sqref="W1326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50" si="639">+K1337+P1337+R1337+U1337+V1337+Z1337</f>
        <v>19829420.470359985</v>
      </c>
      <c r="C1337" s="70">
        <f t="shared" ref="C1337:C1350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50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50" si="642">(I1337/I1284)-1</f>
        <v>4.7274211724493531E-2</v>
      </c>
      <c r="K1337" s="74">
        <f>'[10]Marketshare 2018'!$LN$67</f>
        <v>9353401.2003599983</v>
      </c>
      <c r="L1337" s="76">
        <f t="shared" ref="L1337:L1350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50" si="644">(N1337/N1284)-1</f>
        <v>2.6344156770243821E-2</v>
      </c>
      <c r="P1337" s="74">
        <f>'[10]Marketshare 2018'!$LN$77</f>
        <v>4008505.9499999997</v>
      </c>
      <c r="Q1337" s="76">
        <f t="shared" ref="Q1337:Q1350" si="645">(P1337/0.09)/N1337</f>
        <v>0.19769982354854562</v>
      </c>
      <c r="R1337" s="71">
        <f>[9]Data!$W$1332</f>
        <v>948720.49</v>
      </c>
      <c r="S1337" s="78">
        <f t="shared" ref="S1337:S1350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50" si="647">(X1337/X1284)-1</f>
        <v>-6.9180306813830028E-2</v>
      </c>
      <c r="Z1337" s="74">
        <f>'[11]From Apr 2023'!$LN$18</f>
        <v>2055262.49</v>
      </c>
      <c r="AA1337" s="76">
        <f t="shared" ref="AA1337:AA1350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2338784402.1600003</v>
      </c>
      <c r="J1342" s="75">
        <f t="shared" si="642"/>
        <v>-6.256691472140774E-2</v>
      </c>
      <c r="K1342" s="74">
        <f>'[10]Marketshare 2018'!$LS$67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2018'!$LS$24</f>
        <v>254833870</v>
      </c>
      <c r="O1342" s="77">
        <f t="shared" si="644"/>
        <v>2.7954404825434986E-2</v>
      </c>
      <c r="P1342" s="74">
        <f>'[10]Marketshare 2018'!$LS$77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185006297.71000001</v>
      </c>
      <c r="Y1342" s="78">
        <f t="shared" si="647"/>
        <v>-3.3205526785806239E-2</v>
      </c>
      <c r="Z1342" s="74">
        <f>'[11]From Apr 2023'!$LS$18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2684433181.6500001</v>
      </c>
      <c r="J1343" s="75">
        <f t="shared" si="642"/>
        <v>0.14865132823239113</v>
      </c>
      <c r="K1343" s="74">
        <f>'[10]Marketshare 2018'!$LT$67</f>
        <v>10578700.18674</v>
      </c>
      <c r="L1343" s="76">
        <f t="shared" si="643"/>
        <v>4.3786194415073046E-2</v>
      </c>
      <c r="M1343" s="74">
        <v>379</v>
      </c>
      <c r="N1343" s="74">
        <f>'[10]Marketshare 2018'!$LT$24</f>
        <v>253105515</v>
      </c>
      <c r="O1343" s="77">
        <f t="shared" si="644"/>
        <v>1.7464328321147748E-2</v>
      </c>
      <c r="P1343" s="74">
        <f>'[10]Marketshare 2018'!$LT$77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215316220.05999997</v>
      </c>
      <c r="Y1343" s="78">
        <f t="shared" si="647"/>
        <v>0.19982107928561033</v>
      </c>
      <c r="Z1343" s="74">
        <f>'[11]From Apr 2023'!$LT$18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2577904763.2699995</v>
      </c>
      <c r="J1344" s="75">
        <f t="shared" si="642"/>
        <v>2.6249030542934149E-2</v>
      </c>
      <c r="K1344" s="74">
        <f>'[10]Marketshare 2018'!$LU$67</f>
        <v>10823111.514360001</v>
      </c>
      <c r="L1344" s="76">
        <f t="shared" si="643"/>
        <v>4.6649044727105307E-2</v>
      </c>
      <c r="M1344" s="74">
        <v>379</v>
      </c>
      <c r="N1344" s="74">
        <f>'[10]Marketshare 2018'!$LU$24</f>
        <v>228561360</v>
      </c>
      <c r="O1344" s="77">
        <f t="shared" si="644"/>
        <v>-9.9938698062142839E-2</v>
      </c>
      <c r="P1344" s="74">
        <f>'[10]Marketshare 2018'!$LU$77</f>
        <v>4243370.3999999994</v>
      </c>
      <c r="Q1344" s="76">
        <f t="shared" si="645"/>
        <v>0.20628403681182153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234141422.80000001</v>
      </c>
      <c r="Y1344" s="78">
        <f t="shared" si="647"/>
        <v>3.5286352248106168E-2</v>
      </c>
      <c r="Z1344" s="74">
        <f>'[11]From Apr 2023'!$LU$18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2478838768.71</v>
      </c>
      <c r="J1345" s="75">
        <f t="shared" si="642"/>
        <v>-5.7617792596130535E-2</v>
      </c>
      <c r="K1345" s="74">
        <f>'[10]Marketshare 2018'!$LV$67</f>
        <v>9508484.3497199994</v>
      </c>
      <c r="L1345" s="76">
        <f t="shared" si="643"/>
        <v>4.2620692979955563E-2</v>
      </c>
      <c r="M1345" s="74">
        <v>379</v>
      </c>
      <c r="N1345" s="74">
        <f>'[10]Marketshare 2018'!$LV$24</f>
        <v>219971830</v>
      </c>
      <c r="O1345" s="77">
        <f t="shared" si="644"/>
        <v>-0.16939862215414869</v>
      </c>
      <c r="P1345" s="74">
        <f>'[10]Marketshare 2018'!$LV$77</f>
        <v>5090706.45</v>
      </c>
      <c r="Q1345" s="76">
        <f t="shared" si="645"/>
        <v>0.25713931188370803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195351268.88</v>
      </c>
      <c r="Y1345" s="78">
        <f t="shared" si="647"/>
        <v>-0.14957543515894334</v>
      </c>
      <c r="Z1345" s="74">
        <f>'[11]From Apr 2023'!$LV$18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2341203043.3499999</v>
      </c>
      <c r="J1346" s="75">
        <f t="shared" si="642"/>
        <v>-8.517809119896802E-2</v>
      </c>
      <c r="K1346" s="74">
        <f>'[10]Marketshare 2018'!$LW$67</f>
        <v>8139491.1185400002</v>
      </c>
      <c r="L1346" s="76">
        <f t="shared" si="643"/>
        <v>3.8629195559472793E-2</v>
      </c>
      <c r="M1346" s="74">
        <v>379</v>
      </c>
      <c r="N1346" s="74">
        <f>'[10]Marketshare 2018'!$LW$24</f>
        <v>204458130</v>
      </c>
      <c r="O1346" s="77">
        <f t="shared" si="644"/>
        <v>-0.12752397501425317</v>
      </c>
      <c r="P1346" s="74">
        <f>'[10]Marketshare 2018'!$LW$77</f>
        <v>3999767.8049999997</v>
      </c>
      <c r="Q1346" s="76">
        <f t="shared" si="645"/>
        <v>0.21736413465192114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183437061.08999997</v>
      </c>
      <c r="Y1346" s="78">
        <f t="shared" si="647"/>
        <v>-4.248800449369261E-2</v>
      </c>
      <c r="Z1346" s="74">
        <f>'[11]From Apr 2023'!$LW$18</f>
        <v>2111233.7499999995</v>
      </c>
      <c r="AA1346" s="76">
        <f t="shared" si="648"/>
        <v>7.6728724190370023E-2</v>
      </c>
    </row>
    <row r="1347" spans="1:27" ht="13" x14ac:dyDescent="0.3">
      <c r="A1347" s="69">
        <v>45529</v>
      </c>
      <c r="B1347" s="58">
        <f t="shared" si="639"/>
        <v>24758040.170400001</v>
      </c>
      <c r="C1347" s="70">
        <f t="shared" si="64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2018'!$LX$13</f>
        <v>2424914826.8500004</v>
      </c>
      <c r="J1347" s="75">
        <f t="shared" si="642"/>
        <v>5.6853419600301436E-2</v>
      </c>
      <c r="K1347" s="74">
        <f>'[10]Marketshare 2018'!$LX$67</f>
        <v>9662781.8753999993</v>
      </c>
      <c r="L1347" s="76">
        <f t="shared" si="643"/>
        <v>4.4275469748959274E-2</v>
      </c>
      <c r="M1347" s="74">
        <v>379</v>
      </c>
      <c r="N1347" s="74">
        <f>'[10]Marketshare 2018'!$LX$24</f>
        <v>219043405</v>
      </c>
      <c r="O1347" s="77">
        <f t="shared" si="644"/>
        <v>6.4848893948703523E-3</v>
      </c>
      <c r="P1347" s="74">
        <f>'[10]Marketshare 2018'!$LX$77</f>
        <v>4069056.375</v>
      </c>
      <c r="Q1347" s="76">
        <f t="shared" si="645"/>
        <v>0.20640538116178389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2023'!$LX$10</f>
        <v>196825300.78000003</v>
      </c>
      <c r="Y1347" s="78">
        <f t="shared" si="647"/>
        <v>9.0156294097381462E-2</v>
      </c>
      <c r="Z1347" s="74">
        <f>'[11]From Apr 2023'!$LX$18</f>
        <v>2231274.27</v>
      </c>
      <c r="AA1347" s="76">
        <f t="shared" si="648"/>
        <v>7.5575455701330785E-2</v>
      </c>
    </row>
    <row r="1348" spans="1:27" ht="13" x14ac:dyDescent="0.3">
      <c r="A1348" s="69">
        <v>45536</v>
      </c>
      <c r="B1348" s="58">
        <f t="shared" si="639"/>
        <v>29370078.079859991</v>
      </c>
      <c r="C1348" s="70">
        <f t="shared" si="64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'[10]Marketshare 2018'!$LY$13</f>
        <v>2494045399.9699998</v>
      </c>
      <c r="J1348" s="75">
        <f t="shared" si="642"/>
        <v>2.3041453108533894E-2</v>
      </c>
      <c r="K1348" s="74">
        <f>'[10]Marketshare 2018'!$LY$67</f>
        <v>10069837.609860001</v>
      </c>
      <c r="L1348" s="76">
        <f t="shared" si="643"/>
        <v>4.486168718313864E-2</v>
      </c>
      <c r="M1348" s="74">
        <v>379</v>
      </c>
      <c r="N1348" s="74">
        <f>'[10]Marketshare 2018'!$LY$24</f>
        <v>229486656</v>
      </c>
      <c r="O1348" s="77">
        <f t="shared" si="644"/>
        <v>-4.9475183491468178E-2</v>
      </c>
      <c r="P1348" s="74">
        <f>'[10]Marketshare 2018'!$LY$77</f>
        <v>3768885.54</v>
      </c>
      <c r="Q1348" s="76">
        <f t="shared" si="645"/>
        <v>0.18247904575331822</v>
      </c>
      <c r="R1348" s="71">
        <f>[9]Data!$W$1343</f>
        <v>1455262.2999999998</v>
      </c>
      <c r="S1348" s="78">
        <f t="shared" si="64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2023'!$LY$10</f>
        <v>233889914.42000002</v>
      </c>
      <c r="Y1348" s="78">
        <f t="shared" si="647"/>
        <v>0.16646398943883955</v>
      </c>
      <c r="Z1348" s="74">
        <f>'[11]From Apr 2023'!$LY$18</f>
        <v>2667819.9500000002</v>
      </c>
      <c r="AA1348" s="76">
        <f t="shared" si="648"/>
        <v>7.6042040450686882E-2</v>
      </c>
    </row>
    <row r="1349" spans="1:27" ht="13" x14ac:dyDescent="0.3">
      <c r="A1349" s="69">
        <v>45543</v>
      </c>
      <c r="B1349" s="58">
        <f t="shared" si="639"/>
        <v>27739386.851500016</v>
      </c>
      <c r="C1349" s="70">
        <f t="shared" si="64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41"/>
        <v>-7.9249026490247898E-2</v>
      </c>
      <c r="H1349" s="73">
        <v>8380</v>
      </c>
      <c r="I1349" s="74">
        <f>'[10]Marketshare 2018'!$LZ$13</f>
        <v>2285311281.3099999</v>
      </c>
      <c r="J1349" s="75">
        <f t="shared" si="642"/>
        <v>-6.3608097176267586E-3</v>
      </c>
      <c r="K1349" s="74">
        <f>'[10]Marketshare 2018'!$LZ$67</f>
        <v>9164885.9715</v>
      </c>
      <c r="L1349" s="76">
        <f t="shared" si="643"/>
        <v>4.4559385490639689E-2</v>
      </c>
      <c r="M1349" s="74">
        <v>379</v>
      </c>
      <c r="N1349" s="74">
        <f>'[10]Marketshare 2018'!$LZ$24</f>
        <v>219746860</v>
      </c>
      <c r="O1349" s="77">
        <f t="shared" si="644"/>
        <v>-0.11716392441208201</v>
      </c>
      <c r="P1349" s="74">
        <f>'[10]Marketshare 2018'!$LZ$77</f>
        <v>4591301.8499999996</v>
      </c>
      <c r="Q1349" s="76">
        <f t="shared" si="645"/>
        <v>0.23215105326192148</v>
      </c>
      <c r="R1349" s="71">
        <f>[9]Data!$W$1344</f>
        <v>1090715.8599999999</v>
      </c>
      <c r="S1349" s="78">
        <f t="shared" si="64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2023'!$LZ$10</f>
        <v>220927300.42000002</v>
      </c>
      <c r="Y1349" s="78">
        <f t="shared" si="647"/>
        <v>-2.6110309280431121E-2</v>
      </c>
      <c r="Z1349" s="74">
        <f>'[11]From Apr 2023'!$LZ$18</f>
        <v>2496844.4299999997</v>
      </c>
      <c r="AA1349" s="76">
        <f t="shared" si="648"/>
        <v>7.5344375736673075E-2</v>
      </c>
    </row>
    <row r="1350" spans="1:27" ht="13" x14ac:dyDescent="0.3">
      <c r="A1350" s="69">
        <v>45550</v>
      </c>
      <c r="B1350" s="58">
        <f t="shared" si="639"/>
        <v>23520227.545899972</v>
      </c>
      <c r="C1350" s="70">
        <f t="shared" si="64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41"/>
        <v>-2.1314244111627634E-3</v>
      </c>
      <c r="H1350" s="73">
        <v>8380</v>
      </c>
      <c r="I1350" s="74">
        <f>'[10]Marketshare 2018'!$MA$13</f>
        <v>2225816829.23</v>
      </c>
      <c r="J1350" s="75">
        <f t="shared" si="642"/>
        <v>2.4118518147051571E-3</v>
      </c>
      <c r="K1350" s="74">
        <f>'[10]Marketshare 2018'!$MA$67</f>
        <v>8621360.5509000011</v>
      </c>
      <c r="L1350" s="76">
        <f t="shared" si="643"/>
        <v>4.3037186956277375E-2</v>
      </c>
      <c r="M1350" s="74">
        <v>379</v>
      </c>
      <c r="N1350" s="74">
        <f>'[10]Marketshare 2018'!$MA$24</f>
        <v>222917290</v>
      </c>
      <c r="O1350" s="77">
        <f t="shared" si="644"/>
        <v>6.5619171129228215E-2</v>
      </c>
      <c r="P1350" s="74">
        <f>'[10]Marketshare 2018'!$MA$77</f>
        <v>3885135.9749999996</v>
      </c>
      <c r="Q1350" s="76">
        <f t="shared" si="645"/>
        <v>0.19365109588403842</v>
      </c>
      <c r="R1350" s="71">
        <f>[9]Data!$W$1345</f>
        <v>1078877.2799999998</v>
      </c>
      <c r="S1350" s="78">
        <f t="shared" si="64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2023'!$MA$10</f>
        <v>192496385.89999998</v>
      </c>
      <c r="Y1350" s="78">
        <f t="shared" si="647"/>
        <v>-2.8216796836823876E-2</v>
      </c>
      <c r="Z1350" s="74">
        <f>'[11]From Apr 2023'!$MA$18</f>
        <v>2268053.15</v>
      </c>
      <c r="AA1350" s="76">
        <f t="shared" si="648"/>
        <v>7.8548769955547174E-2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2024-09-27T08:43:35Z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