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Sep 2024/"/>
    </mc:Choice>
  </mc:AlternateContent>
  <xr:revisionPtr revIDLastSave="129" documentId="13_ncr:1_{1FAF03AF-DF68-4C10-ACFD-98AF1A4E8471}" xr6:coauthVersionLast="47" xr6:coauthVersionMax="47" xr10:uidLastSave="{F45A39C0-4C83-41FB-A8BD-293DB19CE643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49" i="1" l="1"/>
  <c r="X1349" i="1"/>
  <c r="P1349" i="1"/>
  <c r="N1349" i="1"/>
  <c r="K1349" i="1"/>
  <c r="I1349" i="1"/>
  <c r="Z1348" i="1"/>
  <c r="X1348" i="1"/>
  <c r="P1348" i="1"/>
  <c r="N1348" i="1"/>
  <c r="K1348" i="1"/>
  <c r="I1348" i="1"/>
  <c r="Z1347" i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Q1332" i="1"/>
  <c r="AA1335" i="1"/>
  <c r="AA1336" i="1"/>
  <c r="L1335" i="1" l="1"/>
  <c r="Q1333" i="1"/>
  <c r="Q1340" i="1"/>
  <c r="AA1339" i="1"/>
  <c r="AA1349" i="1"/>
  <c r="AA1334" i="1"/>
  <c r="AA1337" i="1"/>
  <c r="L1336" i="1"/>
  <c r="L1340" i="1"/>
  <c r="B1346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L1349" i="1"/>
  <c r="AA1342" i="1"/>
  <c r="Q1341" i="1"/>
  <c r="B1337" i="1"/>
  <c r="Q1335" i="1"/>
  <c r="Q1334" i="1"/>
  <c r="Q1349" i="1"/>
  <c r="B1347" i="1"/>
  <c r="AA1343" i="1"/>
  <c r="B1336" i="1"/>
  <c r="AA1340" i="1"/>
  <c r="B1333" i="1"/>
  <c r="B1343" i="1"/>
  <c r="AA1333" i="1"/>
  <c r="Q1346" i="1"/>
  <c r="B1344" i="1"/>
  <c r="AA1341" i="1"/>
  <c r="B1340" i="1"/>
  <c r="Q1338" i="1"/>
  <c r="AA1332" i="1"/>
  <c r="B1345" i="1"/>
  <c r="Q1342" i="1"/>
  <c r="B1332" i="1"/>
  <c r="B1339" i="1"/>
  <c r="L1346" i="1"/>
  <c r="L1338" i="1"/>
  <c r="B1341" i="1"/>
  <c r="B1349" i="1"/>
  <c r="AA1348" i="1"/>
  <c r="Q1348" i="1"/>
  <c r="L1344" i="1"/>
  <c r="L1347" i="1"/>
  <c r="L1339" i="1"/>
  <c r="L1342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J1093" i="1" s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J952" i="1" l="1"/>
  <c r="S870" i="1"/>
  <c r="Q1024" i="1"/>
  <c r="G1098" i="1"/>
  <c r="O1081" i="1"/>
  <c r="S1095" i="1"/>
  <c r="L865" i="1"/>
  <c r="Q1034" i="1"/>
  <c r="B1062" i="1"/>
  <c r="C1115" i="1" s="1"/>
  <c r="B1091" i="1"/>
  <c r="C1144" i="1" s="1"/>
  <c r="O1083" i="1"/>
  <c r="O890" i="1"/>
  <c r="O1062" i="1"/>
  <c r="G89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<sst xmlns="http://schemas.openxmlformats.org/spreadsheetml/2006/main" count="80" uniqueCount="39">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</sst>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  <cell r="LU13">
            <v>2577904763.2699995</v>
          </cell>
          <cell r="LV13">
            <v>2478838768.71</v>
          </cell>
          <cell r="LW13">
            <v>2341203043.3499999</v>
          </cell>
          <cell r="LX13">
            <v>2424914826.8500004</v>
          </cell>
          <cell r="LY13">
            <v>2494045399.9699998</v>
          </cell>
          <cell r="LZ13">
            <v>2285311281.3099999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  <cell r="LU24">
            <v>228561360</v>
          </cell>
          <cell r="LV24">
            <v>219971830</v>
          </cell>
          <cell r="LW24">
            <v>204458130</v>
          </cell>
          <cell r="LX24">
            <v>219043405</v>
          </cell>
          <cell r="LY24">
            <v>229486656</v>
          </cell>
          <cell r="LZ24">
            <v>219746860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  <cell r="LU67">
            <v>10823111.514360001</v>
          </cell>
          <cell r="LV67">
            <v>9508484.3497199994</v>
          </cell>
          <cell r="LW67">
            <v>8139491.1185400002</v>
          </cell>
          <cell r="LX67">
            <v>9662781.8753999993</v>
          </cell>
          <cell r="LY67">
            <v>10069837.609860001</v>
          </cell>
          <cell r="LZ67">
            <v>9164885.9715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  <cell r="LU77">
            <v>4243370.3999999994</v>
          </cell>
          <cell r="LV77">
            <v>5090706.45</v>
          </cell>
          <cell r="LW77">
            <v>3999767.8049999997</v>
          </cell>
          <cell r="LX77">
            <v>4069056.375</v>
          </cell>
          <cell r="LY77">
            <v>3768885.54</v>
          </cell>
          <cell r="LZ77">
            <v>4591301.8499999996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  <cell r="LU10">
            <v>234141422.80000001</v>
          </cell>
          <cell r="LV10">
            <v>195351268.88</v>
          </cell>
          <cell r="LW10">
            <v>183437061.08999997</v>
          </cell>
          <cell r="LX10">
            <v>196825300.78000003</v>
          </cell>
          <cell r="LY10">
            <v>233889914.42000002</v>
          </cell>
          <cell r="LZ10">
            <v>220927300.42000002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  <cell r="LU18">
            <v>2632974.63</v>
          </cell>
          <cell r="LV18">
            <v>2299953.3199999998</v>
          </cell>
          <cell r="LW18">
            <v>2111233.7499999995</v>
          </cell>
          <cell r="LX18">
            <v>2231274.27</v>
          </cell>
          <cell r="LY18">
            <v>2667819.9500000002</v>
          </cell>
          <cell r="LZ18">
            <v>2496844.4299999997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49"/>
  <sheetViews>
    <sheetView tabSelected="1" topLeftCell="A7" zoomScaleNormal="100" zoomScaleSheetLayoutView="100" workbookViewId="0">
      <pane xSplit="1" ySplit="2" topLeftCell="B1340" activePane="bottomRight" state="frozen"/>
      <selection pane="topRight" activeCell="B7" sqref="B7"/>
      <selection pane="bottomLeft" activeCell="A9" sqref="A9"/>
      <selection pane="bottomRight" activeCell="H1350" sqref="H135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49" si="639">+K1337+P1337+R1337+U1337+V1337+Z1337</f>
        <v>19829420.470359985</v>
      </c>
      <c r="C1337" s="70">
        <f t="shared" ref="C1337:C1349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49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49" si="642">(I1337/I1284)-1</f>
        <v>4.7274211724493531E-2</v>
      </c>
      <c r="K1337" s="74">
        <f>'[10]Marketshare 2018'!$LN$67</f>
        <v>9353401.2003599983</v>
      </c>
      <c r="L1337" s="76">
        <f t="shared" ref="L1337:L1349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49" si="644">(N1337/N1284)-1</f>
        <v>2.6344156770243821E-2</v>
      </c>
      <c r="P1337" s="74">
        <f>'[10]Marketshare 2018'!$LN$77</f>
        <v>4008505.9499999997</v>
      </c>
      <c r="Q1337" s="76">
        <f t="shared" ref="Q1337:Q1349" si="645">(P1337/0.09)/N1337</f>
        <v>0.19769982354854562</v>
      </c>
      <c r="R1337" s="71">
        <f>[9]Data!$W$1332</f>
        <v>948720.49</v>
      </c>
      <c r="S1337" s="78">
        <f t="shared" ref="S1337:S1349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49" si="647">(X1337/X1284)-1</f>
        <v>-6.9180306813830028E-2</v>
      </c>
      <c r="Z1337" s="74">
        <f>'[11]From Apr 2023'!$LN$18</f>
        <v>2055262.49</v>
      </c>
      <c r="AA1337" s="76">
        <f t="shared" ref="AA1337:AA1349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2577904763.2699995</v>
      </c>
      <c r="J1344" s="75">
        <f t="shared" si="642"/>
        <v>2.6249030542934149E-2</v>
      </c>
      <c r="K1344" s="74">
        <f>'[10]Marketshare 2018'!$LU$67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2018'!$LU$24</f>
        <v>228561360</v>
      </c>
      <c r="O1344" s="77">
        <f t="shared" si="644"/>
        <v>-9.9938698062142839E-2</v>
      </c>
      <c r="P1344" s="74">
        <f>'[10]Marketshare 2018'!$LU$77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234141422.80000001</v>
      </c>
      <c r="Y1344" s="78">
        <f t="shared" si="647"/>
        <v>3.5286352248106168E-2</v>
      </c>
      <c r="Z1344" s="74">
        <f>'[11]From Apr 2023'!$LU$18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2478838768.71</v>
      </c>
      <c r="J1345" s="75">
        <f t="shared" si="642"/>
        <v>-5.7617792596130535E-2</v>
      </c>
      <c r="K1345" s="74">
        <f>'[10]Marketshare 2018'!$LV$67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2018'!$LV$24</f>
        <v>219971830</v>
      </c>
      <c r="O1345" s="77">
        <f t="shared" si="644"/>
        <v>-0.16939862215414869</v>
      </c>
      <c r="P1345" s="74">
        <f>'[10]Marketshare 2018'!$LV$77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195351268.88</v>
      </c>
      <c r="Y1345" s="78">
        <f t="shared" si="647"/>
        <v>-0.14957543515894334</v>
      </c>
      <c r="Z1345" s="74">
        <f>'[11]From Apr 2023'!$LV$18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2341203043.3499999</v>
      </c>
      <c r="J1346" s="75">
        <f t="shared" si="642"/>
        <v>-8.517809119896802E-2</v>
      </c>
      <c r="K1346" s="74">
        <f>'[10]Marketshare 2018'!$LW$67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2018'!$LW$24</f>
        <v>204458130</v>
      </c>
      <c r="O1346" s="77">
        <f t="shared" si="644"/>
        <v>-0.12752397501425317</v>
      </c>
      <c r="P1346" s="74">
        <f>'[10]Marketshare 2018'!$LW$77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183437061.08999997</v>
      </c>
      <c r="Y1346" s="78">
        <f t="shared" si="647"/>
        <v>-4.248800449369261E-2</v>
      </c>
      <c r="Z1346" s="74">
        <f>'[11]From Apr 2023'!$LW$18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2424914826.8500004</v>
      </c>
      <c r="J1347" s="75">
        <f t="shared" si="642"/>
        <v>5.6853419600301436E-2</v>
      </c>
      <c r="K1347" s="74">
        <f>'[10]Marketshare 2018'!$LX$67</f>
        <v>9662781.8753999993</v>
      </c>
      <c r="L1347" s="76">
        <f t="shared" si="643"/>
        <v>4.4275469748959274E-2</v>
      </c>
      <c r="M1347" s="74">
        <v>379</v>
      </c>
      <c r="N1347" s="74">
        <f>'[10]Marketshare 2018'!$LX$24</f>
        <v>219043405</v>
      </c>
      <c r="O1347" s="77">
        <f t="shared" si="644"/>
        <v>6.4848893948703523E-3</v>
      </c>
      <c r="P1347" s="74">
        <f>'[10]Marketshare 2018'!$LX$77</f>
        <v>4069056.375</v>
      </c>
      <c r="Q1347" s="76">
        <f t="shared" si="645"/>
        <v>0.20640538116178389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196825300.78000003</v>
      </c>
      <c r="Y1347" s="78">
        <f t="shared" si="647"/>
        <v>9.0156294097381462E-2</v>
      </c>
      <c r="Z1347" s="74">
        <f>'[11]From Apr 2023'!$LX$18</f>
        <v>2231274.27</v>
      </c>
      <c r="AA1347" s="76">
        <f t="shared" si="648"/>
        <v>7.5575455701330785E-2</v>
      </c>
    </row>
    <row r="1348" spans="1:27" ht="13" x14ac:dyDescent="0.3">
      <c r="A1348" s="69">
        <v>45536</v>
      </c>
      <c r="B1348" s="58">
        <f t="shared" si="639"/>
        <v>29370078.079859991</v>
      </c>
      <c r="C1348" s="70">
        <f t="shared" si="64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2018'!$LY$13</f>
        <v>2494045399.9699998</v>
      </c>
      <c r="J1348" s="75">
        <f t="shared" si="642"/>
        <v>2.3041453108533894E-2</v>
      </c>
      <c r="K1348" s="74">
        <f>'[10]Marketshare 2018'!$LY$67</f>
        <v>10069837.609860001</v>
      </c>
      <c r="L1348" s="76">
        <f t="shared" si="643"/>
        <v>4.486168718313864E-2</v>
      </c>
      <c r="M1348" s="74">
        <v>379</v>
      </c>
      <c r="N1348" s="74">
        <f>'[10]Marketshare 2018'!$LY$24</f>
        <v>229486656</v>
      </c>
      <c r="O1348" s="77">
        <f t="shared" si="644"/>
        <v>-4.9475183491468178E-2</v>
      </c>
      <c r="P1348" s="74">
        <f>'[10]Marketshare 2018'!$LY$77</f>
        <v>3768885.54</v>
      </c>
      <c r="Q1348" s="76">
        <f t="shared" si="645"/>
        <v>0.18247904575331822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2023'!$LY$10</f>
        <v>233889914.42000002</v>
      </c>
      <c r="Y1348" s="78">
        <f t="shared" si="647"/>
        <v>0.16646398943883955</v>
      </c>
      <c r="Z1348" s="74">
        <f>'[11]From Apr 2023'!$LY$18</f>
        <v>2667819.9500000002</v>
      </c>
      <c r="AA1348" s="76">
        <f t="shared" si="648"/>
        <v>7.6042040450686882E-2</v>
      </c>
    </row>
    <row r="1349" spans="1:27" ht="13" x14ac:dyDescent="0.3">
      <c r="A1349" s="69">
        <v>45543</v>
      </c>
      <c r="B1349" s="58">
        <f t="shared" si="639"/>
        <v>27739386.851500016</v>
      </c>
      <c r="C1349" s="70">
        <f t="shared" si="64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'[10]Marketshare 2018'!$LZ$13</f>
        <v>2285311281.3099999</v>
      </c>
      <c r="J1349" s="75">
        <f t="shared" si="642"/>
        <v>-6.3608097176267586E-3</v>
      </c>
      <c r="K1349" s="74">
        <f>'[10]Marketshare 2018'!$LZ$67</f>
        <v>9164885.9715</v>
      </c>
      <c r="L1349" s="76">
        <f t="shared" si="643"/>
        <v>4.4559385490639689E-2</v>
      </c>
      <c r="M1349" s="74">
        <v>379</v>
      </c>
      <c r="N1349" s="74">
        <f>'[10]Marketshare 2018'!$LZ$24</f>
        <v>219746860</v>
      </c>
      <c r="O1349" s="77">
        <f t="shared" si="644"/>
        <v>-0.11716392441208201</v>
      </c>
      <c r="P1349" s="74">
        <f>'[10]Marketshare 2018'!$LZ$77</f>
        <v>4591301.8499999996</v>
      </c>
      <c r="Q1349" s="76">
        <f t="shared" si="645"/>
        <v>0.23215105326192148</v>
      </c>
      <c r="R1349" s="71">
        <f>[9]Data!$W$1344</f>
        <v>1090715.8599999999</v>
      </c>
      <c r="S1349" s="78">
        <f t="shared" si="64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2023'!$LZ$10</f>
        <v>220927300.42000002</v>
      </c>
      <c r="Y1349" s="78">
        <f t="shared" si="647"/>
        <v>-2.6110309280431121E-2</v>
      </c>
      <c r="Z1349" s="74">
        <f>'[11]From Apr 2023'!$LZ$18</f>
        <v>2496844.4299999997</v>
      </c>
      <c r="AA1349" s="76">
        <f t="shared" si="648"/>
        <v>7.5344375736673075E-2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2024-09-27T08:45:41Z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