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Jul 2024/"/>
    </mc:Choice>
  </mc:AlternateContent>
  <xr:revisionPtr revIDLastSave="129" documentId="13_ncr:1_{1FAF03AF-DF68-4C10-ACFD-98AF1A4E8471}" xr6:coauthVersionLast="47" xr6:coauthVersionMax="47" xr10:uidLastSave="{1D8B2A99-8F5C-4022-93CB-35DF4DD8A698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40" i="1" l="1"/>
  <c r="X1340" i="1"/>
  <c r="P1340" i="1"/>
  <c r="N1340" i="1"/>
  <c r="K1340" i="1"/>
  <c r="I1340" i="1"/>
  <c r="Z1339" i="1"/>
  <c r="X1339" i="1"/>
  <c r="P1339" i="1"/>
  <c r="N1339" i="1"/>
  <c r="K1339" i="1"/>
  <c r="I1339" i="1"/>
  <c r="Z1338" i="1"/>
  <c r="X1338" i="1"/>
  <c r="P1338" i="1"/>
  <c r="N1338" i="1"/>
  <c r="K1338" i="1"/>
  <c r="I1338" i="1"/>
  <c r="Z1337" i="1"/>
  <c r="X1337" i="1"/>
  <c r="P1337" i="1"/>
  <c r="N1337" i="1"/>
  <c r="K1337" i="1"/>
  <c r="I1337" i="1"/>
  <c r="Z1336" i="1"/>
  <c r="X1336" i="1"/>
  <c r="P1336" i="1"/>
  <c r="N1336" i="1"/>
  <c r="K1336" i="1"/>
  <c r="I1336" i="1"/>
  <c r="Z1335" i="1"/>
  <c r="X1335" i="1"/>
  <c r="P1335" i="1"/>
  <c r="N1335" i="1"/>
  <c r="K1335" i="1"/>
  <c r="I1335" i="1"/>
  <c r="Z1334" i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Q1332" i="1"/>
  <c r="AA1335" i="1"/>
  <c r="AA1336" i="1"/>
  <c r="L1335" i="1" l="1"/>
  <c r="Q1333" i="1"/>
  <c r="Q1340" i="1"/>
  <c r="AA1339" i="1"/>
  <c r="AA1334" i="1"/>
  <c r="AA1337" i="1"/>
  <c r="L1336" i="1"/>
  <c r="L1340" i="1"/>
  <c r="B1338" i="1"/>
  <c r="B1334" i="1"/>
  <c r="AA1338" i="1"/>
  <c r="Q1336" i="1"/>
  <c r="L1334" i="1"/>
  <c r="B1337" i="1"/>
  <c r="Q1335" i="1"/>
  <c r="Q1334" i="1"/>
  <c r="B1336" i="1"/>
  <c r="AA1340" i="1"/>
  <c r="B1333" i="1"/>
  <c r="AA1333" i="1"/>
  <c r="B1340" i="1"/>
  <c r="Q1338" i="1"/>
  <c r="AA1332" i="1"/>
  <c r="B1332" i="1"/>
  <c r="B1339" i="1"/>
  <c r="L1338" i="1"/>
  <c r="L1339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B1329" i="1"/>
  <c r="B1326" i="1"/>
  <c r="B1331" i="1"/>
  <c r="B1328" i="1"/>
  <c r="B1330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B1268" i="1"/>
  <c r="C1321" i="1" s="1"/>
  <c r="B1276" i="1"/>
  <c r="C1329" i="1" s="1"/>
  <c r="B1284" i="1"/>
  <c r="C1337" i="1" s="1"/>
  <c r="B1292" i="1"/>
  <c r="B1270" i="1"/>
  <c r="C1323" i="1" s="1"/>
  <c r="B1278" i="1"/>
  <c r="C1331" i="1" s="1"/>
  <c r="B1286" i="1"/>
  <c r="C1339" i="1" s="1"/>
  <c r="B1294" i="1"/>
  <c r="B1267" i="1"/>
  <c r="C1320" i="1" s="1"/>
  <c r="B1275" i="1"/>
  <c r="C1328" i="1" s="1"/>
  <c r="B1283" i="1"/>
  <c r="C1336" i="1" s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O966" i="1" s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40" i="1"/>
  <c r="G824" i="1"/>
  <c r="AA885" i="1"/>
  <c r="AA881" i="1"/>
  <c r="AA865" i="1"/>
  <c r="AA853" i="1"/>
  <c r="AA845" i="1"/>
  <c r="Y886" i="1"/>
  <c r="AA837" i="1"/>
  <c r="AA821" i="1"/>
  <c r="L934" i="1"/>
  <c r="Q955" i="1"/>
  <c r="AA961" i="1"/>
  <c r="L963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L936" i="1" l="1"/>
  <c r="Y879" i="1"/>
  <c r="S960" i="1"/>
  <c r="S952" i="1"/>
  <c r="S928" i="1"/>
  <c r="G969" i="1"/>
  <c r="J974" i="1"/>
  <c r="Y961" i="1"/>
  <c r="S870" i="1"/>
  <c r="G909" i="1"/>
  <c r="G885" i="1"/>
  <c r="G877" i="1"/>
  <c r="Q1024" i="1"/>
  <c r="Q1029" i="1"/>
  <c r="Q1037" i="1"/>
  <c r="L931" i="1"/>
  <c r="L865" i="1"/>
  <c r="Q1034" i="1"/>
  <c r="B1062" i="1"/>
  <c r="C1115" i="1" s="1"/>
  <c r="B1091" i="1"/>
  <c r="C1144" i="1" s="1"/>
  <c r="O890" i="1"/>
  <c r="O909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03" i="1" l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<sst xmlns="http://schemas.openxmlformats.org/spreadsheetml/2006/main" count="80" uniqueCount="39">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</sst>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  <cell r="LJ13">
            <v>2069621237.7700002</v>
          </cell>
          <cell r="LK13">
            <v>2268962936.1500001</v>
          </cell>
          <cell r="LL13">
            <v>2376003504.5899997</v>
          </cell>
          <cell r="LM13">
            <v>2243238360.75</v>
          </cell>
          <cell r="LN13">
            <v>2245711270.96</v>
          </cell>
          <cell r="LO13">
            <v>2230091177.5099998</v>
          </cell>
          <cell r="LP13">
            <v>2562507703.9600005</v>
          </cell>
          <cell r="LQ13">
            <v>2397547932.1799998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  <cell r="LJ24">
            <v>243304535</v>
          </cell>
          <cell r="LK24">
            <v>229646785</v>
          </cell>
          <cell r="LL24">
            <v>224075260</v>
          </cell>
          <cell r="LM24">
            <v>221950990</v>
          </cell>
          <cell r="LN24">
            <v>225285760</v>
          </cell>
          <cell r="LO24">
            <v>216464140</v>
          </cell>
          <cell r="LP24">
            <v>255302780</v>
          </cell>
          <cell r="LQ24">
            <v>252074250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  <cell r="LJ67">
            <v>8329083.2933399994</v>
          </cell>
          <cell r="LK67">
            <v>9040406.4691199977</v>
          </cell>
          <cell r="LL67">
            <v>9403178.6997000016</v>
          </cell>
          <cell r="LM67">
            <v>8783792.1235799994</v>
          </cell>
          <cell r="LN67">
            <v>9353401.2003599983</v>
          </cell>
          <cell r="LO67">
            <v>8381049.6772799995</v>
          </cell>
          <cell r="LP67">
            <v>8895406.6592999995</v>
          </cell>
          <cell r="LQ67">
            <v>8878030.2248399984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  <cell r="LJ77">
            <v>5744436.2999999998</v>
          </cell>
          <cell r="LK77">
            <v>4759337.0249999994</v>
          </cell>
          <cell r="LL77">
            <v>4784230.3499999996</v>
          </cell>
          <cell r="LM77">
            <v>4041906.5249999999</v>
          </cell>
          <cell r="LN77">
            <v>4008505.9499999997</v>
          </cell>
          <cell r="LO77">
            <v>4173909.9749999996</v>
          </cell>
          <cell r="LP77">
            <v>2914205.4449999998</v>
          </cell>
          <cell r="LQ77">
            <v>6479685.2249999996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  <cell r="LJ10">
            <v>174283166.38</v>
          </cell>
          <cell r="LK10">
            <v>191134165.82000002</v>
          </cell>
          <cell r="LL10">
            <v>226778460.25</v>
          </cell>
          <cell r="LM10">
            <v>208859974.81999999</v>
          </cell>
          <cell r="LN10">
            <v>183757614.32999998</v>
          </cell>
          <cell r="LO10">
            <v>171838896.22</v>
          </cell>
          <cell r="LP10">
            <v>237690785.44999999</v>
          </cell>
          <cell r="LQ10">
            <v>227257036.52000001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  <cell r="LJ18">
            <v>2005302.57</v>
          </cell>
          <cell r="LK18">
            <v>2247739.98</v>
          </cell>
          <cell r="LL18">
            <v>2587089.77</v>
          </cell>
          <cell r="LM18">
            <v>2427547.9900000002</v>
          </cell>
          <cell r="LN18">
            <v>2055262.49</v>
          </cell>
          <cell r="LO18">
            <v>1940978.0999999999</v>
          </cell>
          <cell r="LP18">
            <v>2727437.29</v>
          </cell>
          <cell r="LQ18">
            <v>2619060.42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40"/>
  <sheetViews>
    <sheetView tabSelected="1" topLeftCell="A7" zoomScaleNormal="100" zoomScaleSheetLayoutView="100" workbookViewId="0">
      <pane xSplit="1" ySplit="2" topLeftCell="P1330" activePane="bottomRight" state="frozen"/>
      <selection pane="topRight" activeCell="B7" sqref="B7"/>
      <selection pane="bottomLeft" activeCell="A9" sqref="A9"/>
      <selection pane="bottomRight" activeCell="AB1340" sqref="AB1340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8380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379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8380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379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8380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379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8380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379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8380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379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8380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379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24752127.773419976</v>
      </c>
      <c r="C1332" s="70">
        <f t="shared" ref="C1332:C1336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1">(E1332/E1279)-1</f>
        <v>7.7426347925297234E-2</v>
      </c>
      <c r="H1332" s="73">
        <v>8380</v>
      </c>
      <c r="I1332" s="74">
        <f>'[10]Marketshare 2018'!$LI$13</f>
        <v>2203095053.0900002</v>
      </c>
      <c r="J1332" s="75">
        <f t="shared" ref="J1332:J1336" si="632">(I1332/I1279)-1</f>
        <v>-4.9071604660922086E-2</v>
      </c>
      <c r="K1332" s="74">
        <f>'[10]Marketshare 2018'!$LI$67</f>
        <v>8968596.4834199995</v>
      </c>
      <c r="L1332" s="76">
        <f t="shared" ref="L1332:L1336" si="633">(K1332/0.09)/I1332</f>
        <v>4.5232307111866175E-2</v>
      </c>
      <c r="M1332" s="74">
        <v>379</v>
      </c>
      <c r="N1332" s="74">
        <f>'[10]Marketshare 2018'!$LI$24</f>
        <v>232341540</v>
      </c>
      <c r="O1332" s="77">
        <f t="shared" ref="O1332:O1336" si="634">(N1332/N1279)-1</f>
        <v>0.16258405586130831</v>
      </c>
      <c r="P1332" s="74">
        <f>'[10]Marketshare 2018'!$LI$77</f>
        <v>3785972.4</v>
      </c>
      <c r="Q1332" s="76">
        <f t="shared" ref="Q1332:Q1336" si="635">(P1332/0.09)/N1332</f>
        <v>0.18105397769163448</v>
      </c>
      <c r="R1332" s="71">
        <f>[9]Data!$W$1327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2023'!$LI$10</f>
        <v>185659144.39999998</v>
      </c>
      <c r="Y1332" s="78">
        <f t="shared" ref="Y1332:Y1336" si="637">(X1332/X1279)-1</f>
        <v>-0.11769910348636825</v>
      </c>
      <c r="Z1332" s="74">
        <f>'[11]From Apr 2023'!$LI$18</f>
        <v>2243623.06</v>
      </c>
      <c r="AA1332" s="76">
        <f t="shared" ref="AA1332:AA1336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8380</v>
      </c>
      <c r="I1333" s="74">
        <f>'[10]Marketshare 2018'!$LJ$13</f>
        <v>2069621237.7700002</v>
      </c>
      <c r="J1333" s="75">
        <f t="shared" si="632"/>
        <v>-2.323091074403838E-2</v>
      </c>
      <c r="K1333" s="74">
        <f>'[10]Marketshare 2018'!$LJ$67</f>
        <v>8329083.2933399994</v>
      </c>
      <c r="L1333" s="76">
        <f t="shared" si="633"/>
        <v>4.4716090189389858E-2</v>
      </c>
      <c r="M1333" s="74">
        <v>379</v>
      </c>
      <c r="N1333" s="74">
        <f>'[10]Marketshare 2018'!$LJ$24</f>
        <v>243304535</v>
      </c>
      <c r="O1333" s="77">
        <f t="shared" si="634"/>
        <v>0.17621627221613823</v>
      </c>
      <c r="P1333" s="74">
        <f>'[10]Marketshare 2018'!$LJ$77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2023'!$LJ$10</f>
        <v>174283166.38</v>
      </c>
      <c r="Y1333" s="78">
        <f t="shared" si="637"/>
        <v>-3.8944018041240813E-2</v>
      </c>
      <c r="Z1333" s="74">
        <f>'[11]From Apr 2023'!$LJ$18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8380</v>
      </c>
      <c r="I1334" s="74">
        <f>'[10]Marketshare 2018'!$LK$13</f>
        <v>2268962936.1500001</v>
      </c>
      <c r="J1334" s="75">
        <f t="shared" si="632"/>
        <v>6.8330285852830075E-2</v>
      </c>
      <c r="K1334" s="74">
        <f>'[10]Marketshare 2018'!$LK$67</f>
        <v>9040406.4691199977</v>
      </c>
      <c r="L1334" s="76">
        <f t="shared" si="633"/>
        <v>4.4270868936467873E-2</v>
      </c>
      <c r="M1334" s="74">
        <v>379</v>
      </c>
      <c r="N1334" s="74">
        <f>'[10]Marketshare 2018'!$LK$24</f>
        <v>229646785</v>
      </c>
      <c r="O1334" s="77">
        <f t="shared" si="634"/>
        <v>0.13766932852320113</v>
      </c>
      <c r="P1334" s="74">
        <f>'[10]Marketshare 2018'!$LK$77</f>
        <v>4759337.0249999994</v>
      </c>
      <c r="Q1334" s="76">
        <f t="shared" si="635"/>
        <v>0.23027329775158834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2023'!$LK$10</f>
        <v>191134165.82000002</v>
      </c>
      <c r="Y1334" s="78">
        <f t="shared" si="637"/>
        <v>7.3825553066389604E-2</v>
      </c>
      <c r="Z1334" s="74">
        <f>'[11]From Apr 2023'!$LK$18</f>
        <v>2247739.98</v>
      </c>
      <c r="AA1334" s="76">
        <f t="shared" si="638"/>
        <v>7.840007638462719E-2</v>
      </c>
    </row>
    <row r="1335" spans="1:27" ht="13" x14ac:dyDescent="0.3">
      <c r="A1335" s="69">
        <v>45445</v>
      </c>
      <c r="B1335" s="58">
        <f t="shared" si="629"/>
        <v>26895562.199700024</v>
      </c>
      <c r="C1335" s="70">
        <f t="shared" si="63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8380</v>
      </c>
      <c r="I1335" s="74">
        <f>'[10]Marketshare 2018'!$LL$13</f>
        <v>2376003504.5899997</v>
      </c>
      <c r="J1335" s="75">
        <f t="shared" si="632"/>
        <v>-3.1915181421186212E-2</v>
      </c>
      <c r="K1335" s="74">
        <f>'[10]Marketshare 2018'!$LL$67</f>
        <v>9403178.6997000016</v>
      </c>
      <c r="L1335" s="76">
        <f t="shared" si="633"/>
        <v>4.3972899504636433E-2</v>
      </c>
      <c r="M1335" s="74">
        <v>379</v>
      </c>
      <c r="N1335" s="74">
        <f>'[10]Marketshare 2018'!$LL$24</f>
        <v>224075260</v>
      </c>
      <c r="O1335" s="77">
        <f t="shared" si="634"/>
        <v>1.0287949879135283E-2</v>
      </c>
      <c r="P1335" s="74">
        <f>'[10]Marketshare 2018'!$LL$77</f>
        <v>4784230.3499999996</v>
      </c>
      <c r="Q1335" s="76">
        <f t="shared" si="635"/>
        <v>0.23723330723793426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2023'!$LL$10</f>
        <v>226778460.25</v>
      </c>
      <c r="Y1335" s="78">
        <f t="shared" si="637"/>
        <v>0.10446556454133815</v>
      </c>
      <c r="Z1335" s="74">
        <f>'[11]From Apr 2023'!$LL$18</f>
        <v>2587089.77</v>
      </c>
      <c r="AA1335" s="76">
        <f t="shared" si="638"/>
        <v>7.6053365537097267E-2</v>
      </c>
    </row>
    <row r="1336" spans="1:27" ht="13" x14ac:dyDescent="0.3">
      <c r="A1336" s="69">
        <v>45452</v>
      </c>
      <c r="B1336" s="58">
        <f t="shared" si="629"/>
        <v>22733790.988580011</v>
      </c>
      <c r="C1336" s="70">
        <f t="shared" si="63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1"/>
        <v>-0.16879364101175431</v>
      </c>
      <c r="H1336" s="73">
        <v>8380</v>
      </c>
      <c r="I1336" s="74">
        <f>'[10]Marketshare 2018'!$LM$13</f>
        <v>2243238360.75</v>
      </c>
      <c r="J1336" s="75">
        <f t="shared" si="632"/>
        <v>-5.8055759630668335E-2</v>
      </c>
      <c r="K1336" s="74">
        <f>'[10]Marketshare 2018'!$LM$67</f>
        <v>8783792.1235799994</v>
      </c>
      <c r="L1336" s="76">
        <f t="shared" si="633"/>
        <v>4.3507498788211418E-2</v>
      </c>
      <c r="M1336" s="74">
        <v>379</v>
      </c>
      <c r="N1336" s="74">
        <f>'[10]Marketshare 2018'!$LM$24</f>
        <v>221950990</v>
      </c>
      <c r="O1336" s="77">
        <f t="shared" si="634"/>
        <v>-7.3091571608514316E-2</v>
      </c>
      <c r="P1336" s="74">
        <f>'[10]Marketshare 2018'!$LM$77</f>
        <v>4041906.5249999999</v>
      </c>
      <c r="Q1336" s="76">
        <f t="shared" si="635"/>
        <v>0.20234229412538327</v>
      </c>
      <c r="R1336" s="71">
        <f>[9]Data!$W$1331</f>
        <v>1172701.47</v>
      </c>
      <c r="S1336" s="78">
        <f t="shared" si="63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2023'!$LM$10</f>
        <v>208859974.81999999</v>
      </c>
      <c r="Y1336" s="78">
        <f t="shared" si="637"/>
        <v>-2.9030737474963875E-2</v>
      </c>
      <c r="Z1336" s="74">
        <f>'[11]From Apr 2023'!$LM$18</f>
        <v>2427547.9900000002</v>
      </c>
      <c r="AA1336" s="76">
        <f t="shared" si="638"/>
        <v>7.7485661293477073E-2</v>
      </c>
    </row>
    <row r="1337" spans="1:27" ht="13" x14ac:dyDescent="0.3">
      <c r="A1337" s="69">
        <v>45459</v>
      </c>
      <c r="B1337" s="58">
        <f t="shared" ref="B1337:B1340" si="639">+K1337+P1337+R1337+U1337+V1337+Z1337</f>
        <v>19829420.470359985</v>
      </c>
      <c r="C1337" s="70">
        <f t="shared" ref="C1337:C1340" si="640">(B1337/B1284)-1</f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40" si="641">(E1337/E1284)-1</f>
        <v>0.23325152471405275</v>
      </c>
      <c r="H1337" s="73">
        <v>8380</v>
      </c>
      <c r="I1337" s="74">
        <f>'[10]Marketshare 2018'!$LN$13</f>
        <v>2245711270.96</v>
      </c>
      <c r="J1337" s="75">
        <f t="shared" ref="J1337:J1340" si="642">(I1337/I1284)-1</f>
        <v>4.7274211724493531E-2</v>
      </c>
      <c r="K1337" s="74">
        <f>'[10]Marketshare 2018'!$LN$67</f>
        <v>9353401.2003599983</v>
      </c>
      <c r="L1337" s="76">
        <f t="shared" ref="L1337:L1340" si="643">(K1337/0.09)/I1337</f>
        <v>4.6277845842387942E-2</v>
      </c>
      <c r="M1337" s="74">
        <v>379</v>
      </c>
      <c r="N1337" s="74">
        <f>'[10]Marketshare 2018'!$LN$24</f>
        <v>225285760</v>
      </c>
      <c r="O1337" s="77">
        <f t="shared" ref="O1337:O1340" si="644">(N1337/N1284)-1</f>
        <v>2.6344156770243821E-2</v>
      </c>
      <c r="P1337" s="74">
        <f>'[10]Marketshare 2018'!$LN$77</f>
        <v>4008505.9499999997</v>
      </c>
      <c r="Q1337" s="76">
        <f t="shared" ref="Q1337:Q1340" si="645">(P1337/0.09)/N1337</f>
        <v>0.19769982354854562</v>
      </c>
      <c r="R1337" s="71">
        <f>[9]Data!$W$1332</f>
        <v>948720.49</v>
      </c>
      <c r="S1337" s="78">
        <f t="shared" ref="S1337:S1340" si="646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2023'!$LN$10</f>
        <v>183757614.32999998</v>
      </c>
      <c r="Y1337" s="78">
        <f t="shared" ref="Y1337:Y1340" si="647">(X1337/X1284)-1</f>
        <v>-6.9180306813830028E-2</v>
      </c>
      <c r="Z1337" s="74">
        <f>'[11]From Apr 2023'!$LN$18</f>
        <v>2055262.49</v>
      </c>
      <c r="AA1337" s="76">
        <f t="shared" ref="AA1337:AA1340" si="648">(Z1337/0.15)/X1337</f>
        <v>7.4564256742728111E-2</v>
      </c>
    </row>
    <row r="1338" spans="1:27" ht="13" x14ac:dyDescent="0.3">
      <c r="A1338" s="69">
        <v>45466</v>
      </c>
      <c r="B1338" s="58">
        <f t="shared" si="639"/>
        <v>23987569.962280013</v>
      </c>
      <c r="C1338" s="70">
        <f t="shared" si="64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41"/>
        <v>-8.492570208236383E-2</v>
      </c>
      <c r="H1338" s="73">
        <v>8380</v>
      </c>
      <c r="I1338" s="74">
        <f>'[10]Marketshare 2018'!$LO$13</f>
        <v>2230091177.5099998</v>
      </c>
      <c r="J1338" s="75">
        <f t="shared" si="642"/>
        <v>-3.4351318580680856E-2</v>
      </c>
      <c r="K1338" s="74">
        <f>'[10]Marketshare 2018'!$LO$67</f>
        <v>8381049.6772799995</v>
      </c>
      <c r="L1338" s="76">
        <f t="shared" si="643"/>
        <v>4.1757384241112465E-2</v>
      </c>
      <c r="M1338" s="74">
        <v>379</v>
      </c>
      <c r="N1338" s="74">
        <f>'[10]Marketshare 2018'!$LO$24</f>
        <v>216464140</v>
      </c>
      <c r="O1338" s="77">
        <f t="shared" si="644"/>
        <v>-0.10477190131008252</v>
      </c>
      <c r="P1338" s="74">
        <f>'[10]Marketshare 2018'!$LO$77</f>
        <v>4173909.9749999996</v>
      </c>
      <c r="Q1338" s="76">
        <f t="shared" si="645"/>
        <v>0.21424693023056846</v>
      </c>
      <c r="R1338" s="71">
        <f>[9]Data!$W$1333</f>
        <v>1094617.26</v>
      </c>
      <c r="S1338" s="78">
        <f t="shared" si="64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2023'!$LO$10</f>
        <v>171838896.22</v>
      </c>
      <c r="Y1338" s="78">
        <f t="shared" si="647"/>
        <v>-2.6952455617126225E-2</v>
      </c>
      <c r="Z1338" s="74">
        <f>'[11]From Apr 2023'!$LO$18</f>
        <v>1940978.0999999999</v>
      </c>
      <c r="AA1338" s="76">
        <f t="shared" si="648"/>
        <v>7.5302241137731166E-2</v>
      </c>
    </row>
    <row r="1339" spans="1:27" ht="13" x14ac:dyDescent="0.3">
      <c r="A1339" s="69">
        <v>45473</v>
      </c>
      <c r="B1339" s="58">
        <f t="shared" si="639"/>
        <v>25868211.824299991</v>
      </c>
      <c r="C1339" s="70">
        <f t="shared" si="64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41"/>
        <v>-0.24008235988777327</v>
      </c>
      <c r="H1339" s="73">
        <v>8380</v>
      </c>
      <c r="I1339" s="74">
        <f>'[10]Marketshare 2018'!$LP$13</f>
        <v>2562507703.9600005</v>
      </c>
      <c r="J1339" s="75">
        <f t="shared" si="642"/>
        <v>0.10539479588419054</v>
      </c>
      <c r="K1339" s="74">
        <f>'[10]Marketshare 2018'!$LP$67</f>
        <v>8895406.6592999995</v>
      </c>
      <c r="L1339" s="76">
        <f t="shared" si="643"/>
        <v>3.8570753023399615E-2</v>
      </c>
      <c r="M1339" s="74">
        <v>379</v>
      </c>
      <c r="N1339" s="74">
        <f>'[10]Marketshare 2018'!$LP$24</f>
        <v>255302780</v>
      </c>
      <c r="O1339" s="77">
        <f t="shared" si="644"/>
        <v>0.12761516472619672</v>
      </c>
      <c r="P1339" s="74">
        <f>'[10]Marketshare 2018'!$LP$77</f>
        <v>2914205.4449999998</v>
      </c>
      <c r="Q1339" s="76">
        <f t="shared" si="645"/>
        <v>0.12683003490992148</v>
      </c>
      <c r="R1339" s="71">
        <f>[9]Data!$W$1334</f>
        <v>1472664.0300000003</v>
      </c>
      <c r="S1339" s="78">
        <f t="shared" si="64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2023'!$LP$10</f>
        <v>237690785.44999999</v>
      </c>
      <c r="Y1339" s="78">
        <f t="shared" si="647"/>
        <v>0.22724734264849422</v>
      </c>
      <c r="Z1339" s="74">
        <f>'[11]From Apr 2023'!$LP$18</f>
        <v>2727437.29</v>
      </c>
      <c r="AA1339" s="76">
        <f t="shared" si="648"/>
        <v>7.6498191683125133E-2</v>
      </c>
    </row>
    <row r="1340" spans="1:27" ht="13" x14ac:dyDescent="0.3">
      <c r="A1340" s="69">
        <v>45480</v>
      </c>
      <c r="B1340" s="58">
        <f t="shared" si="639"/>
        <v>31736393.759839974</v>
      </c>
      <c r="C1340" s="70">
        <f t="shared" si="640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41"/>
        <v>8.0957034426205166E-2</v>
      </c>
      <c r="H1340" s="73">
        <v>8380</v>
      </c>
      <c r="I1340" s="74">
        <f>'[10]Marketshare 2018'!$LQ$13</f>
        <v>2397547932.1799998</v>
      </c>
      <c r="J1340" s="75">
        <f t="shared" si="642"/>
        <v>-1.5068346783873143E-2</v>
      </c>
      <c r="K1340" s="74">
        <f>'[10]Marketshare 2018'!$LQ$67</f>
        <v>8878030.2248399984</v>
      </c>
      <c r="L1340" s="76">
        <f t="shared" si="643"/>
        <v>4.1144028426704289E-2</v>
      </c>
      <c r="M1340" s="74">
        <v>379</v>
      </c>
      <c r="N1340" s="74">
        <f>'[10]Marketshare 2018'!$LQ$24</f>
        <v>252074250</v>
      </c>
      <c r="O1340" s="77">
        <f t="shared" si="644"/>
        <v>0.11422929746854704</v>
      </c>
      <c r="P1340" s="74">
        <f>'[10]Marketshare 2018'!$LQ$77</f>
        <v>6479685.2249999996</v>
      </c>
      <c r="Q1340" s="76">
        <f t="shared" si="645"/>
        <v>0.28561625195750856</v>
      </c>
      <c r="R1340" s="71">
        <f>[9]Data!$W$1335</f>
        <v>1310648.92</v>
      </c>
      <c r="S1340" s="78">
        <f t="shared" si="64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2023'!$LQ$10</f>
        <v>227257036.52000001</v>
      </c>
      <c r="Y1340" s="78">
        <f t="shared" si="647"/>
        <v>-1.7286252297397442E-2</v>
      </c>
      <c r="Z1340" s="74">
        <f>'[11]From Apr 2023'!$LQ$18</f>
        <v>2619060.42</v>
      </c>
      <c r="AA1340" s="76">
        <f t="shared" si="648"/>
        <v>7.6831076684674524E-2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2024-07-23T13:37:16Z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