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Jun 2024/"/>
    </mc:Choice>
  </mc:AlternateContent>
  <xr:revisionPtr revIDLastSave="123" documentId="13_ncr:1_{1FAF03AF-DF68-4C10-ACFD-98AF1A4E8471}" xr6:coauthVersionLast="47" xr6:coauthVersionMax="47" xr10:uidLastSave="{982CF09E-5F87-40E5-9E9D-109476B1E3FA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35" i="1" l="1"/>
  <c r="X1335" i="1"/>
  <c r="P1335" i="1"/>
  <c r="N1335" i="1"/>
  <c r="K1335" i="1"/>
  <c r="I1335" i="1"/>
  <c r="Z1334" i="1"/>
  <c r="X1334" i="1"/>
  <c r="P1334" i="1"/>
  <c r="N1334" i="1"/>
  <c r="K1334" i="1"/>
  <c r="I1334" i="1"/>
  <c r="Z1333" i="1"/>
  <c r="X1333" i="1"/>
  <c r="P1333" i="1"/>
  <c r="N1333" i="1"/>
  <c r="K1333" i="1"/>
  <c r="I1333" i="1"/>
  <c r="Z1332" i="1"/>
  <c r="X1332" i="1"/>
  <c r="P1332" i="1"/>
  <c r="N1332" i="1"/>
  <c r="K1332" i="1"/>
  <c r="I1332" i="1"/>
  <c r="V1335" i="1"/>
  <c r="U1335" i="1"/>
  <c r="R1335" i="1"/>
  <c r="E1335" i="1"/>
  <c r="D1335" i="1"/>
  <c r="V1334" i="1"/>
  <c r="U1334" i="1"/>
  <c r="R1334" i="1"/>
  <c r="E1334" i="1"/>
  <c r="D1334" i="1"/>
  <c r="V1333" i="1"/>
  <c r="U1333" i="1"/>
  <c r="R1333" i="1"/>
  <c r="E1333" i="1"/>
  <c r="D1333" i="1"/>
  <c r="V1332" i="1"/>
  <c r="U1332" i="1"/>
  <c r="R1332" i="1"/>
  <c r="E1332" i="1"/>
  <c r="D1332" i="1"/>
  <c r="Q1332" i="1" l="1"/>
  <c r="AA1335" i="1"/>
  <c r="L1335" i="1" l="1"/>
  <c r="Q1333" i="1"/>
  <c r="AA1334" i="1"/>
  <c r="B1334" i="1"/>
  <c r="L1334" i="1"/>
  <c r="Q1335" i="1"/>
  <c r="Q1334" i="1"/>
  <c r="B1333" i="1"/>
  <c r="AA1333" i="1"/>
  <c r="AA1332" i="1"/>
  <c r="B1332" i="1"/>
  <c r="L1332" i="1"/>
  <c r="B1335" i="1"/>
  <c r="L1333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Z1331" i="1"/>
  <c r="X1331" i="1"/>
  <c r="P1331" i="1"/>
  <c r="N1331" i="1"/>
  <c r="K1331" i="1"/>
  <c r="I1331" i="1"/>
  <c r="Z1330" i="1"/>
  <c r="X1330" i="1"/>
  <c r="P1330" i="1"/>
  <c r="N1330" i="1"/>
  <c r="K1330" i="1"/>
  <c r="I1330" i="1"/>
  <c r="Z1329" i="1"/>
  <c r="X1329" i="1"/>
  <c r="P1329" i="1"/>
  <c r="N1329" i="1"/>
  <c r="K1329" i="1"/>
  <c r="I1329" i="1"/>
  <c r="Z1328" i="1"/>
  <c r="X1328" i="1"/>
  <c r="P1328" i="1"/>
  <c r="N1328" i="1"/>
  <c r="K1328" i="1"/>
  <c r="I1328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Q1319" i="1" l="1"/>
  <c r="AA1323" i="1"/>
  <c r="AA1320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Y1335" i="1" s="1"/>
  <c r="Z1281" i="1"/>
  <c r="X1281" i="1"/>
  <c r="Y1334" i="1" s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O1335" i="1" s="1"/>
  <c r="K1282" i="1"/>
  <c r="I1282" i="1"/>
  <c r="J1335" i="1" s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B1297" i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B1329" i="1"/>
  <c r="B1326" i="1"/>
  <c r="B1331" i="1"/>
  <c r="B1328" i="1"/>
  <c r="B1330" i="1"/>
  <c r="B1301" i="1"/>
  <c r="B1309" i="1"/>
  <c r="B1317" i="1"/>
  <c r="L1297" i="1"/>
  <c r="L1305" i="1"/>
  <c r="B1298" i="1"/>
  <c r="B1306" i="1"/>
  <c r="B1314" i="1"/>
  <c r="B1322" i="1"/>
  <c r="B1321" i="1"/>
  <c r="B1302" i="1"/>
  <c r="B1310" i="1"/>
  <c r="B1318" i="1"/>
  <c r="B1313" i="1"/>
  <c r="B1299" i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Q1289" i="1"/>
  <c r="B1293" i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J1289" i="1"/>
  <c r="O1293" i="1"/>
  <c r="B1295" i="1"/>
  <c r="B1268" i="1"/>
  <c r="C1321" i="1" s="1"/>
  <c r="B1276" i="1"/>
  <c r="C1329" i="1" s="1"/>
  <c r="B1284" i="1"/>
  <c r="B1292" i="1"/>
  <c r="B1270" i="1"/>
  <c r="C1323" i="1" s="1"/>
  <c r="B1278" i="1"/>
  <c r="C1331" i="1" s="1"/>
  <c r="B1286" i="1"/>
  <c r="B1294" i="1"/>
  <c r="B1267" i="1"/>
  <c r="C1320" i="1" s="1"/>
  <c r="B1275" i="1"/>
  <c r="C1328" i="1" s="1"/>
  <c r="B1283" i="1"/>
  <c r="B1291" i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J1093" i="1" s="1"/>
  <c r="I1039" i="1"/>
  <c r="L1039" i="1" s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Y1066" i="1" s="1"/>
  <c r="V1013" i="1"/>
  <c r="U1013" i="1"/>
  <c r="R1013" i="1"/>
  <c r="M1013" i="1"/>
  <c r="H1013" i="1"/>
  <c r="E1013" i="1"/>
  <c r="D1013" i="1"/>
  <c r="Z1012" i="1"/>
  <c r="AA1012" i="1" s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G1010" i="1" s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J1050" i="1" s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Y1037" i="1" s="1"/>
  <c r="W984" i="1"/>
  <c r="V984" i="1"/>
  <c r="U984" i="1"/>
  <c r="R984" i="1"/>
  <c r="P984" i="1"/>
  <c r="N984" i="1"/>
  <c r="M984" i="1"/>
  <c r="K984" i="1"/>
  <c r="L984" i="1" s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S1035" i="1" s="1"/>
  <c r="P982" i="1"/>
  <c r="N982" i="1"/>
  <c r="M982" i="1"/>
  <c r="K982" i="1"/>
  <c r="I982" i="1"/>
  <c r="H982" i="1"/>
  <c r="E982" i="1"/>
  <c r="D982" i="1"/>
  <c r="P961" i="1"/>
  <c r="N961" i="1"/>
  <c r="K961" i="1"/>
  <c r="I961" i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N974" i="1"/>
  <c r="O974" i="1" s="1"/>
  <c r="M974" i="1"/>
  <c r="K974" i="1"/>
  <c r="I974" i="1"/>
  <c r="J1027" i="1" s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O966" i="1" s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AA961" i="1" s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G957" i="1" s="1"/>
  <c r="D957" i="1"/>
  <c r="Z956" i="1"/>
  <c r="V956" i="1"/>
  <c r="U956" i="1"/>
  <c r="R956" i="1"/>
  <c r="P956" i="1"/>
  <c r="N956" i="1"/>
  <c r="K956" i="1"/>
  <c r="L956" i="1" s="1"/>
  <c r="I956" i="1"/>
  <c r="E956" i="1"/>
  <c r="D956" i="1"/>
  <c r="Z955" i="1"/>
  <c r="X955" i="1"/>
  <c r="V955" i="1"/>
  <c r="U955" i="1"/>
  <c r="P955" i="1"/>
  <c r="Q955" i="1" s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O998" i="1" s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O994" i="1" s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G991" i="1" s="1"/>
  <c r="D938" i="1"/>
  <c r="Z937" i="1"/>
  <c r="X937" i="1"/>
  <c r="V937" i="1"/>
  <c r="U937" i="1"/>
  <c r="R937" i="1"/>
  <c r="P937" i="1"/>
  <c r="N937" i="1"/>
  <c r="O990" i="1" s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G925" i="1" s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I910" i="1"/>
  <c r="E911" i="1"/>
  <c r="D911" i="1"/>
  <c r="E910" i="1"/>
  <c r="D910" i="1"/>
  <c r="Z820" i="1"/>
  <c r="X820" i="1"/>
  <c r="Z821" i="1"/>
  <c r="AA821" i="1" s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AA837" i="1" s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AA853" i="1" s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AA865" i="1" s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E894" i="1"/>
  <c r="E895" i="1"/>
  <c r="G895" i="1" s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R876" i="1"/>
  <c r="S929" i="1" s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K899" i="1"/>
  <c r="I899" i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K896" i="1"/>
  <c r="I896" i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AA885" i="1"/>
  <c r="AA881" i="1"/>
  <c r="AA845" i="1"/>
  <c r="L934" i="1"/>
  <c r="L963" i="1"/>
  <c r="L99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Q972" i="1"/>
  <c r="L1060" i="1"/>
  <c r="J1017" i="1"/>
  <c r="G826" i="1"/>
  <c r="S1015" i="1"/>
  <c r="S1052" i="1"/>
  <c r="S1013" i="1"/>
  <c r="Q990" i="1"/>
  <c r="J1041" i="1"/>
  <c r="Q1061" i="1"/>
  <c r="L1061" i="1"/>
  <c r="AA1063" i="1"/>
  <c r="O1062" i="1"/>
  <c r="J964" i="1"/>
  <c r="L1043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106" i="1"/>
  <c r="G951" i="1"/>
  <c r="G850" i="1"/>
  <c r="S1091" i="1"/>
  <c r="L1108" i="1"/>
  <c r="Q915" i="1"/>
  <c r="AA877" i="1"/>
  <c r="S1088" i="1"/>
  <c r="Y930" i="1"/>
  <c r="Q1046" i="1"/>
  <c r="AA1049" i="1"/>
  <c r="O1108" i="1"/>
  <c r="Y1090" i="1"/>
  <c r="J1073" i="1"/>
  <c r="S1007" i="1"/>
  <c r="Q1076" i="1"/>
  <c r="L1109" i="1"/>
  <c r="AA1057" i="1"/>
  <c r="Q1031" i="1"/>
  <c r="Q1056" i="1"/>
  <c r="O1087" i="1"/>
  <c r="L1063" i="1"/>
  <c r="L1071" i="1"/>
  <c r="O1109" i="1"/>
  <c r="O1098" i="1"/>
  <c r="Q1098" i="1"/>
  <c r="S1112" i="1"/>
  <c r="AA1060" i="1"/>
  <c r="AA1108" i="1"/>
  <c r="AA1068" i="1"/>
  <c r="AA1111" i="1"/>
  <c r="S1113" i="1"/>
  <c r="Q1114" i="1"/>
  <c r="L1114" i="1"/>
  <c r="O937" i="1" l="1"/>
  <c r="O945" i="1"/>
  <c r="AA917" i="1"/>
  <c r="L922" i="1"/>
  <c r="G986" i="1"/>
  <c r="L943" i="1"/>
  <c r="AA954" i="1"/>
  <c r="Q966" i="1"/>
  <c r="AA969" i="1"/>
  <c r="Q970" i="1"/>
  <c r="Q974" i="1"/>
  <c r="AA981" i="1"/>
  <c r="L999" i="1"/>
  <c r="L1003" i="1"/>
  <c r="L1007" i="1"/>
  <c r="AA1021" i="1"/>
  <c r="Y954" i="1"/>
  <c r="Y973" i="1"/>
  <c r="S947" i="1"/>
  <c r="S939" i="1"/>
  <c r="S931" i="1"/>
  <c r="S870" i="1"/>
  <c r="S915" i="1"/>
  <c r="G909" i="1"/>
  <c r="G954" i="1"/>
  <c r="G946" i="1"/>
  <c r="G885" i="1"/>
  <c r="G877" i="1"/>
  <c r="Y923" i="1"/>
  <c r="O963" i="1"/>
  <c r="O993" i="1"/>
  <c r="J1047" i="1"/>
  <c r="Y1051" i="1"/>
  <c r="S1057" i="1"/>
  <c r="Y925" i="1"/>
  <c r="J1003" i="1"/>
  <c r="Y1021" i="1"/>
  <c r="J935" i="1"/>
  <c r="O970" i="1"/>
  <c r="Y992" i="1"/>
  <c r="S1014" i="1"/>
  <c r="O953" i="1"/>
  <c r="O909" i="1"/>
  <c r="O944" i="1"/>
  <c r="O950" i="1"/>
  <c r="O952" i="1"/>
  <c r="S967" i="1"/>
  <c r="J1011" i="1"/>
  <c r="G959" i="1"/>
  <c r="S994" i="1"/>
  <c r="Q1047" i="1"/>
  <c r="S990" i="1"/>
  <c r="J927" i="1"/>
  <c r="O948" i="1"/>
  <c r="S979" i="1"/>
  <c r="Y988" i="1"/>
  <c r="G1025" i="1"/>
  <c r="L865" i="1"/>
  <c r="Q1034" i="1"/>
  <c r="B1062" i="1"/>
  <c r="C1115" i="1" s="1"/>
  <c r="L978" i="1"/>
  <c r="J985" i="1"/>
  <c r="L993" i="1"/>
  <c r="G1098" i="1"/>
  <c r="L931" i="1"/>
  <c r="Y1028" i="1"/>
  <c r="S1030" i="1"/>
  <c r="Y1032" i="1"/>
  <c r="J1014" i="1"/>
  <c r="L966" i="1"/>
  <c r="S952" i="1"/>
  <c r="S928" i="1"/>
  <c r="G969" i="1"/>
  <c r="J974" i="1"/>
  <c r="G1089" i="1"/>
  <c r="J952" i="1"/>
  <c r="S1095" i="1"/>
  <c r="J949" i="1"/>
  <c r="O1054" i="1"/>
  <c r="O1081" i="1"/>
  <c r="O1016" i="1"/>
  <c r="Y932" i="1"/>
  <c r="O996" i="1"/>
  <c r="B1091" i="1"/>
  <c r="C1144" i="1" s="1"/>
  <c r="G897" i="1"/>
  <c r="O890" i="1"/>
  <c r="L936" i="1"/>
  <c r="Q1024" i="1"/>
  <c r="Q1029" i="1"/>
  <c r="Q1037" i="1"/>
  <c r="Y879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62" i="1" l="1"/>
  <c r="C1060" i="1"/>
  <c r="C1077" i="1"/>
  <c r="C898" i="1"/>
  <c r="C1059" i="1"/>
  <c r="C1073" i="1"/>
  <c r="C1053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<sst xmlns="http://schemas.openxmlformats.org/spreadsheetml/2006/main" count="80" uniqueCount="39">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</sst>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  <cell r="LB13">
            <v>2351370966.1800003</v>
          </cell>
          <cell r="LC13">
            <v>2585234494.8700004</v>
          </cell>
          <cell r="LD13">
            <v>2221675939.4099998</v>
          </cell>
          <cell r="LE13">
            <v>2120806709.48</v>
          </cell>
          <cell r="LF13">
            <v>2204934714.8999996</v>
          </cell>
          <cell r="LG13">
            <v>2331560828.8800001</v>
          </cell>
          <cell r="LH13">
            <v>2467007859.2299995</v>
          </cell>
          <cell r="LI13">
            <v>2203095053.0900002</v>
          </cell>
          <cell r="LJ13">
            <v>2069621237.7700002</v>
          </cell>
          <cell r="LK13">
            <v>2268962936.1500001</v>
          </cell>
          <cell r="LL13">
            <v>2376003504.5899997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  <cell r="LB24">
            <v>185867565</v>
          </cell>
          <cell r="LC24">
            <v>226952405</v>
          </cell>
          <cell r="LD24">
            <v>214086512</v>
          </cell>
          <cell r="LE24">
            <v>203643735</v>
          </cell>
          <cell r="LF24">
            <v>219784855</v>
          </cell>
          <cell r="LG24">
            <v>233175610</v>
          </cell>
          <cell r="LH24">
            <v>254947945</v>
          </cell>
          <cell r="LI24">
            <v>232341540</v>
          </cell>
          <cell r="LJ24">
            <v>243304535</v>
          </cell>
          <cell r="LK24">
            <v>229646785</v>
          </cell>
          <cell r="LL24">
            <v>224075260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  <cell r="LB67">
            <v>9975126.00024</v>
          </cell>
          <cell r="LC67">
            <v>12324101.953859998</v>
          </cell>
          <cell r="LD67">
            <v>9375754.6576799992</v>
          </cell>
          <cell r="LE67">
            <v>8389364.868900001</v>
          </cell>
          <cell r="LF67">
            <v>8969947.9704000019</v>
          </cell>
          <cell r="LG67">
            <v>9926397.3945599999</v>
          </cell>
          <cell r="LH67">
            <v>9735854.2003799994</v>
          </cell>
          <cell r="LI67">
            <v>8968596.4834199995</v>
          </cell>
          <cell r="LJ67">
            <v>8329083.2933399994</v>
          </cell>
          <cell r="LK67">
            <v>9040406.4691199977</v>
          </cell>
          <cell r="LL67">
            <v>9403178.6997000016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  <cell r="LB77">
            <v>3867535.8</v>
          </cell>
          <cell r="LC77">
            <v>4113327.5999999996</v>
          </cell>
          <cell r="LD77">
            <v>3586790.4299999997</v>
          </cell>
          <cell r="LE77">
            <v>4175021.25</v>
          </cell>
          <cell r="LF77">
            <v>5118173.55</v>
          </cell>
          <cell r="LG77">
            <v>2969612.55</v>
          </cell>
          <cell r="LH77">
            <v>4655691</v>
          </cell>
          <cell r="LI77">
            <v>3785972.4</v>
          </cell>
          <cell r="LJ77">
            <v>5744436.2999999998</v>
          </cell>
          <cell r="LK77">
            <v>4759337.0249999994</v>
          </cell>
          <cell r="LL77">
            <v>4784230.3499999996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  <cell r="LB10">
            <v>180730756.64999998</v>
          </cell>
          <cell r="LC10">
            <v>223390776.82999998</v>
          </cell>
          <cell r="LD10">
            <v>201036531.06999999</v>
          </cell>
          <cell r="LE10">
            <v>177837235.31999999</v>
          </cell>
          <cell r="LF10">
            <v>178395003.12</v>
          </cell>
          <cell r="LG10">
            <v>206290620</v>
          </cell>
          <cell r="LH10">
            <v>228841043.29000002</v>
          </cell>
          <cell r="LI10">
            <v>185659144.39999998</v>
          </cell>
          <cell r="LJ10">
            <v>174283166.38</v>
          </cell>
          <cell r="LK10">
            <v>191134165.82000002</v>
          </cell>
          <cell r="LL10">
            <v>226778460.25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  <cell r="LB18">
            <v>2019522.92</v>
          </cell>
          <cell r="LC18">
            <v>2604748.0999999996</v>
          </cell>
          <cell r="LD18">
            <v>2283339.08</v>
          </cell>
          <cell r="LE18">
            <v>1997812.3099999998</v>
          </cell>
          <cell r="LF18">
            <v>2043313.4500000002</v>
          </cell>
          <cell r="LG18">
            <v>2358246.6800000002</v>
          </cell>
          <cell r="LH18">
            <v>2773706.6799999997</v>
          </cell>
          <cell r="LI18">
            <v>2243623.06</v>
          </cell>
          <cell r="LJ18">
            <v>2005302.57</v>
          </cell>
          <cell r="LK18">
            <v>2247739.98</v>
          </cell>
          <cell r="LL18">
            <v>2587089.77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35"/>
  <sheetViews>
    <sheetView tabSelected="1" topLeftCell="A7" zoomScaleNormal="100" zoomScaleSheetLayoutView="100" workbookViewId="0">
      <pane xSplit="1" ySplit="2" topLeftCell="P1330" activePane="bottomRight" state="frozen"/>
      <selection pane="topRight" activeCell="B7" sqref="B7"/>
      <selection pane="bottomLeft" activeCell="A9" sqref="A9"/>
      <selection pane="bottomRight" activeCell="AB1335" sqref="AB1335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31" si="619">(I1316/I1263)-1</f>
        <v>-3.7020434790341339E-2</v>
      </c>
      <c r="K1316" s="74">
        <f>'[10]Marketshare 2018'!$KS$67</f>
        <v>8990695.7857799996</v>
      </c>
      <c r="L1316" s="76">
        <f t="shared" ref="L1316:L1331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31" si="621">(N1316/N1263)-1</f>
        <v>-1.1115412381351497E-2</v>
      </c>
      <c r="P1316" s="74">
        <f>'[10]Marketshare 2018'!$KS$77</f>
        <v>2813255.1</v>
      </c>
      <c r="Q1316" s="76">
        <f t="shared" ref="Q1316:Q1331" si="622">(P1316/0.09)/N1316</f>
        <v>0.14760479524021322</v>
      </c>
      <c r="R1316" s="71">
        <f>[9]Data!$W$1311</f>
        <v>1136595.3799999999</v>
      </c>
      <c r="S1316" s="78">
        <f t="shared" ref="S1316:S1331" si="623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31" si="624">(X1316/X1263)-1</f>
        <v>-7.4871241036262859E-3</v>
      </c>
      <c r="Z1316" s="74">
        <f>'[11]From Apr 2023'!$KS$18</f>
        <v>1906766.9899999998</v>
      </c>
      <c r="AA1316" s="76">
        <f t="shared" ref="AA1316:AA1331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 t="shared" si="625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2115040968.03</v>
      </c>
      <c r="J1320" s="75">
        <f t="shared" si="619"/>
        <v>-8.6193542573634874E-2</v>
      </c>
      <c r="K1320" s="74">
        <f>'[10]Marketshare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2018'!$KW$24</f>
        <v>196269220</v>
      </c>
      <c r="O1320" s="77">
        <f t="shared" si="621"/>
        <v>-0.18427919764872647</v>
      </c>
      <c r="P1320" s="74">
        <f>'[10]Marketshare 2018'!$KW$77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167422263.93000001</v>
      </c>
      <c r="Y1320" s="78">
        <f t="shared" si="624"/>
        <v>-0.11795039094511062</v>
      </c>
      <c r="Z1320" s="74">
        <f>'[11]From Apr 2023'!$KW$18</f>
        <v>1931213.06</v>
      </c>
      <c r="AA1320" s="76">
        <f t="shared" si="625"/>
        <v>7.6899890319941711E-2</v>
      </c>
    </row>
    <row r="1321" spans="1:27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2393673996.9200001</v>
      </c>
      <c r="J1321" s="75">
        <f t="shared" si="619"/>
        <v>7.1313502532908579E-2</v>
      </c>
      <c r="K1321" s="74">
        <f>'[10]Marketshare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2018'!$KX$24</f>
        <v>199765665</v>
      </c>
      <c r="O1321" s="77">
        <f t="shared" si="621"/>
        <v>-0.1456030750231696</v>
      </c>
      <c r="P1321" s="74">
        <f>'[10]Marketshare 2018'!$KX$77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184954843.77000001</v>
      </c>
      <c r="Y1321" s="78">
        <f t="shared" si="624"/>
        <v>4.5729244589011842E-2</v>
      </c>
      <c r="Z1321" s="74">
        <f>'[11]From Apr 2023'!$KX$18</f>
        <v>2137710.5500000003</v>
      </c>
      <c r="AA1321" s="76">
        <f t="shared" si="625"/>
        <v>7.70534222093094E-2</v>
      </c>
    </row>
    <row r="1322" spans="1:27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2488245375.27</v>
      </c>
      <c r="J1322" s="75">
        <f t="shared" si="619"/>
        <v>-2.1611424988542294E-2</v>
      </c>
      <c r="K1322" s="74">
        <f>'[10]Marketshare 2018'!$KY$67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2018'!$KY$24</f>
        <v>228445055</v>
      </c>
      <c r="O1322" s="77">
        <f t="shared" si="621"/>
        <v>-0.13870626242908268</v>
      </c>
      <c r="P1322" s="74">
        <f>'[10]Marketshare 2018'!$KY$77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228412723.51999998</v>
      </c>
      <c r="Y1322" s="78">
        <f t="shared" si="624"/>
        <v>0.21200929903829335</v>
      </c>
      <c r="Z1322" s="74">
        <f>'[11]From Apr 2023'!$KY$18</f>
        <v>2591453.13</v>
      </c>
      <c r="AA1322" s="76">
        <f t="shared" si="625"/>
        <v>7.5636566710292161E-2</v>
      </c>
    </row>
    <row r="1323" spans="1:27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2335965121.7399998</v>
      </c>
      <c r="J1323" s="75">
        <f t="shared" si="619"/>
        <v>-8.7272315731522832E-2</v>
      </c>
      <c r="K1323" s="74">
        <f>'[10]Marketshare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2018'!$KZ$24</f>
        <v>195882000</v>
      </c>
      <c r="O1323" s="77">
        <f t="shared" si="621"/>
        <v>-0.33550911056963939</v>
      </c>
      <c r="P1323" s="74">
        <f>'[10]Marketshare 2018'!$KZ$77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197800286.22000003</v>
      </c>
      <c r="Y1323" s="78">
        <f t="shared" si="624"/>
        <v>-0.15024604173759093</v>
      </c>
      <c r="Z1323" s="74">
        <f>'[11]From Apr 2023'!$KZ$18</f>
        <v>2218808.2999999998</v>
      </c>
      <c r="AA1323" s="76">
        <f t="shared" si="625"/>
        <v>7.4782780227532722E-2</v>
      </c>
    </row>
    <row r="1324" spans="1:27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2121941072.3200002</v>
      </c>
      <c r="J1324" s="75">
        <f t="shared" si="619"/>
        <v>-7.2332909999844208E-2</v>
      </c>
      <c r="K1324" s="74">
        <f>'[10]Marketshare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2018'!$LA$24</f>
        <v>177203045</v>
      </c>
      <c r="O1324" s="77">
        <f t="shared" si="621"/>
        <v>-0.27863755620281661</v>
      </c>
      <c r="P1324" s="74">
        <f>'[10]Marketshare 2018'!$LA$77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173190666.32999998</v>
      </c>
      <c r="Y1324" s="78">
        <f t="shared" si="624"/>
        <v>-9.9837433838791401E-2</v>
      </c>
      <c r="Z1324" s="74">
        <f>'[11]From Apr 2023'!$LA$18</f>
        <v>2042530.9900000002</v>
      </c>
      <c r="AA1324" s="76">
        <f t="shared" si="625"/>
        <v>7.8623597652317384E-2</v>
      </c>
    </row>
    <row r="1325" spans="1:27" s="80" customFormat="1" ht="13" x14ac:dyDescent="0.3">
      <c r="A1325" s="69">
        <v>45375</v>
      </c>
      <c r="B1325" s="58">
        <f t="shared" ref="B1325:B1331" si="626">+K1325+P1325+R1325+U1325+V1325+Z1325</f>
        <v>24555027.590239979</v>
      </c>
      <c r="C1325" s="70">
        <f t="shared" ref="C1325:C1331" si="627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8">(E1325/E1272)-1</f>
        <v>7.3833775646250377E-2</v>
      </c>
      <c r="H1325" s="73">
        <v>8019</v>
      </c>
      <c r="I1325" s="74">
        <f>'[10]Marketshare 2018'!$LB$13</f>
        <v>2351370966.1800003</v>
      </c>
      <c r="J1325" s="75">
        <f t="shared" si="619"/>
        <v>0.13675576913486132</v>
      </c>
      <c r="K1325" s="74">
        <f>'[10]Marketshare 2018'!$LB$67</f>
        <v>9975126.00024</v>
      </c>
      <c r="L1325" s="76">
        <f t="shared" si="620"/>
        <v>4.7136217521670069E-2</v>
      </c>
      <c r="M1325" s="74">
        <v>382</v>
      </c>
      <c r="N1325" s="74">
        <f>'[10]Marketshare 2018'!$LB$24</f>
        <v>185867565</v>
      </c>
      <c r="O1325" s="77">
        <f t="shared" si="621"/>
        <v>-0.18201702009565868</v>
      </c>
      <c r="P1325" s="74">
        <f>'[10]Marketshare 2018'!$LB$77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180730756.64999998</v>
      </c>
      <c r="Y1325" s="78">
        <f t="shared" si="624"/>
        <v>9.7160918364851412E-3</v>
      </c>
      <c r="Z1325" s="74">
        <f>'[11]From Apr 2023'!$LB$18</f>
        <v>2019522.92</v>
      </c>
      <c r="AA1325" s="76">
        <f t="shared" si="625"/>
        <v>7.4494714584781407E-2</v>
      </c>
    </row>
    <row r="1326" spans="1:27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8019</v>
      </c>
      <c r="I1326" s="74">
        <f>'[10]Marketshare 2018'!$LC$13</f>
        <v>2585234494.8700004</v>
      </c>
      <c r="J1326" s="75">
        <f t="shared" si="619"/>
        <v>5.5421158010972249E-2</v>
      </c>
      <c r="K1326" s="74">
        <f>'[10]Marketshare 2018'!$LC$67</f>
        <v>12324101.953859998</v>
      </c>
      <c r="L1326" s="76">
        <f t="shared" si="620"/>
        <v>5.2967909265378185E-2</v>
      </c>
      <c r="M1326" s="74">
        <v>382</v>
      </c>
      <c r="N1326" s="74">
        <f>'[10]Marketshare 2018'!$LC$24</f>
        <v>226952405</v>
      </c>
      <c r="O1326" s="77">
        <f t="shared" si="621"/>
        <v>9.7173465516800395E-2</v>
      </c>
      <c r="P1326" s="74">
        <f>'[10]Marketshare 2018'!$LC$77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2737</v>
      </c>
      <c r="X1326" s="74">
        <f>'[11]From Apr 2023'!$LC$10</f>
        <v>223390776.82999998</v>
      </c>
      <c r="Y1326" s="78">
        <f t="shared" si="624"/>
        <v>0.19734548288957088</v>
      </c>
      <c r="Z1326" s="74">
        <f>'[11]From Apr 2023'!$LC$18</f>
        <v>2604748.0999999996</v>
      </c>
      <c r="AA1326" s="76">
        <f t="shared" si="625"/>
        <v>7.7733680771198799E-2</v>
      </c>
    </row>
    <row r="1327" spans="1:27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8019</v>
      </c>
      <c r="I1327" s="74">
        <f>'[10]Marketshare 2018'!$LD$13</f>
        <v>2221675939.4099998</v>
      </c>
      <c r="J1327" s="75">
        <f t="shared" si="619"/>
        <v>-6.5947611142735618E-2</v>
      </c>
      <c r="K1327" s="74">
        <f>'[10]Marketshare 2018'!$LD$67</f>
        <v>9375754.6576799992</v>
      </c>
      <c r="L1327" s="76">
        <f t="shared" si="620"/>
        <v>4.6890300202677294E-2</v>
      </c>
      <c r="M1327" s="74">
        <v>382</v>
      </c>
      <c r="N1327" s="74">
        <f>'[10]Marketshare 2018'!$LD$24</f>
        <v>214086512</v>
      </c>
      <c r="O1327" s="77">
        <f t="shared" si="621"/>
        <v>-8.5668646616844368E-3</v>
      </c>
      <c r="P1327" s="74">
        <f>'[10]Marketshare 2018'!$LD$77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2737</v>
      </c>
      <c r="X1327" s="74">
        <f>'[11]From Apr 2023'!$LD$10</f>
        <v>201036531.06999999</v>
      </c>
      <c r="Y1327" s="78">
        <f t="shared" si="624"/>
        <v>-0.11804557133814264</v>
      </c>
      <c r="Z1327" s="74">
        <f>'[11]From Apr 2023'!$LD$18</f>
        <v>2283339.08</v>
      </c>
      <c r="AA1327" s="76">
        <f t="shared" si="625"/>
        <v>7.5718877819439756E-2</v>
      </c>
    </row>
    <row r="1328" spans="1:27" s="80" customFormat="1" ht="13" x14ac:dyDescent="0.3">
      <c r="A1328" s="69">
        <v>45396</v>
      </c>
      <c r="B1328" s="58">
        <f t="shared" si="626"/>
        <v>23945944.278899994</v>
      </c>
      <c r="C1328" s="70">
        <f t="shared" si="627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8019</v>
      </c>
      <c r="I1328" s="74">
        <f>'[10]Marketshare 2018'!$LE$13</f>
        <v>2120806709.48</v>
      </c>
      <c r="J1328" s="75">
        <f t="shared" si="619"/>
        <v>-8.9848278617237542E-2</v>
      </c>
      <c r="K1328" s="74">
        <f>'[10]Marketshare 2018'!$LE$67</f>
        <v>8389364.868900001</v>
      </c>
      <c r="L1328" s="76">
        <f t="shared" si="620"/>
        <v>4.3952692526541187E-2</v>
      </c>
      <c r="M1328" s="74">
        <v>382</v>
      </c>
      <c r="N1328" s="74">
        <f>'[10]Marketshare 2018'!$LE$24</f>
        <v>203643735</v>
      </c>
      <c r="O1328" s="77">
        <f t="shared" si="621"/>
        <v>-0.10753658253915777</v>
      </c>
      <c r="P1328" s="74">
        <f>'[10]Marketshare 2018'!$LE$77</f>
        <v>4175021.25</v>
      </c>
      <c r="Q1328" s="76">
        <f t="shared" si="622"/>
        <v>0.22779549294752427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2737</v>
      </c>
      <c r="X1328" s="74">
        <f>'[11]From Apr 2023'!$LE$10</f>
        <v>177837235.31999999</v>
      </c>
      <c r="Y1328" s="78">
        <f t="shared" si="624"/>
        <v>-9.9599158765787066E-2</v>
      </c>
      <c r="Z1328" s="74">
        <f>'[11]From Apr 2023'!$LE$18</f>
        <v>1997812.3099999998</v>
      </c>
      <c r="AA1328" s="76">
        <f t="shared" si="625"/>
        <v>7.4892913789216309E-2</v>
      </c>
    </row>
    <row r="1329" spans="1:27" s="80" customFormat="1" ht="13" x14ac:dyDescent="0.3">
      <c r="A1329" s="69">
        <v>45403</v>
      </c>
      <c r="B1329" s="58">
        <f t="shared" si="626"/>
        <v>24657239.290400032</v>
      </c>
      <c r="C1329" s="70">
        <f t="shared" si="627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8"/>
        <v>-0.3009648854436876</v>
      </c>
      <c r="H1329" s="73">
        <v>8019</v>
      </c>
      <c r="I1329" s="74">
        <f>'[10]Marketshare 2018'!$LF$13</f>
        <v>2204934714.8999996</v>
      </c>
      <c r="J1329" s="75">
        <f t="shared" si="619"/>
        <v>-1.7539959536790994E-2</v>
      </c>
      <c r="K1329" s="74">
        <f>'[10]Marketshare 2018'!$LF$67</f>
        <v>8969947.9704000019</v>
      </c>
      <c r="L1329" s="76">
        <f t="shared" si="620"/>
        <v>4.520137847460947E-2</v>
      </c>
      <c r="M1329" s="74">
        <v>382</v>
      </c>
      <c r="N1329" s="74">
        <f>'[10]Marketshare 2018'!$LF$24</f>
        <v>219784855</v>
      </c>
      <c r="O1329" s="77">
        <f t="shared" si="621"/>
        <v>6.147667810537305E-2</v>
      </c>
      <c r="P1329" s="74">
        <f>'[10]Marketshare 2018'!$LF$77</f>
        <v>5118173.55</v>
      </c>
      <c r="Q1329" s="76">
        <f t="shared" si="622"/>
        <v>0.25874665021846022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2737</v>
      </c>
      <c r="X1329" s="74">
        <f>'[11]From Apr 2023'!$LF$10</f>
        <v>178395003.12</v>
      </c>
      <c r="Y1329" s="78">
        <f t="shared" si="624"/>
        <v>3.2188471906474003E-2</v>
      </c>
      <c r="Z1329" s="74">
        <f>'[11]From Apr 2023'!$LF$18</f>
        <v>2043313.4500000002</v>
      </c>
      <c r="AA1329" s="76">
        <f t="shared" si="625"/>
        <v>7.6359143633095886E-2</v>
      </c>
    </row>
    <row r="1330" spans="1:27" s="80" customFormat="1" ht="13" x14ac:dyDescent="0.3">
      <c r="A1330" s="69">
        <v>45410</v>
      </c>
      <c r="B1330" s="58">
        <f t="shared" si="626"/>
        <v>23933961.314559992</v>
      </c>
      <c r="C1330" s="70">
        <f t="shared" si="627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8"/>
        <v>8.7195563110145979E-2</v>
      </c>
      <c r="H1330" s="73">
        <v>8019</v>
      </c>
      <c r="I1330" s="74">
        <f>'[10]Marketshare 2018'!$LG$13</f>
        <v>2331560828.8800001</v>
      </c>
      <c r="J1330" s="75">
        <f t="shared" si="619"/>
        <v>0.19817538513182198</v>
      </c>
      <c r="K1330" s="74">
        <f>'[10]Marketshare 2018'!$LG$67</f>
        <v>9926397.3945599999</v>
      </c>
      <c r="L1330" s="76">
        <f t="shared" si="620"/>
        <v>4.7304493632697127E-2</v>
      </c>
      <c r="M1330" s="74">
        <v>382</v>
      </c>
      <c r="N1330" s="74">
        <f>'[10]Marketshare 2018'!$LG$24</f>
        <v>233175610</v>
      </c>
      <c r="O1330" s="77">
        <f t="shared" si="621"/>
        <v>0.12429490668858856</v>
      </c>
      <c r="P1330" s="74">
        <f>'[10]Marketshare 2018'!$LG$77</f>
        <v>2969612.55</v>
      </c>
      <c r="Q1330" s="76">
        <f t="shared" si="622"/>
        <v>0.14150577326676661</v>
      </c>
      <c r="R1330" s="71">
        <f>[9]Data!$W$1325</f>
        <v>1285026.3699999996</v>
      </c>
      <c r="S1330" s="78">
        <f t="shared" si="623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2737</v>
      </c>
      <c r="X1330" s="74">
        <f>'[11]From Apr 2023'!$LG$10</f>
        <v>206290620</v>
      </c>
      <c r="Y1330" s="78">
        <f t="shared" si="624"/>
        <v>0.21618910404096225</v>
      </c>
      <c r="Z1330" s="74">
        <f>'[11]From Apr 2023'!$LG$18</f>
        <v>2358246.6800000002</v>
      </c>
      <c r="AA1330" s="76">
        <f t="shared" si="625"/>
        <v>7.6211145874365671E-2</v>
      </c>
    </row>
    <row r="1331" spans="1:27" s="80" customFormat="1" ht="13" x14ac:dyDescent="0.3">
      <c r="A1331" s="69">
        <v>45417</v>
      </c>
      <c r="B1331" s="58">
        <f t="shared" si="626"/>
        <v>26253662.020380016</v>
      </c>
      <c r="C1331" s="70">
        <f t="shared" si="627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8"/>
        <v>-0.11238851257919225</v>
      </c>
      <c r="H1331" s="73">
        <v>8019</v>
      </c>
      <c r="I1331" s="74">
        <f>'[10]Marketshare 2018'!$LH$13</f>
        <v>2467007859.2299995</v>
      </c>
      <c r="J1331" s="75">
        <f t="shared" si="619"/>
        <v>-0.10874953358534289</v>
      </c>
      <c r="K1331" s="74">
        <f>'[10]Marketshare 2018'!$LH$67</f>
        <v>9735854.2003799994</v>
      </c>
      <c r="L1331" s="76">
        <f t="shared" si="620"/>
        <v>4.3849133831200621E-2</v>
      </c>
      <c r="M1331" s="74">
        <v>382</v>
      </c>
      <c r="N1331" s="74">
        <f>'[10]Marketshare 2018'!$LH$24</f>
        <v>254947945</v>
      </c>
      <c r="O1331" s="77">
        <f t="shared" si="621"/>
        <v>0.10301391517674574</v>
      </c>
      <c r="P1331" s="74">
        <f>'[10]Marketshare 2018'!$LH$77</f>
        <v>4655691</v>
      </c>
      <c r="Q1331" s="76">
        <f t="shared" si="622"/>
        <v>0.2029037731604387</v>
      </c>
      <c r="R1331" s="71">
        <f>[9]Data!$W$1326</f>
        <v>1466178.6600000001</v>
      </c>
      <c r="S1331" s="78">
        <f t="shared" si="623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2737</v>
      </c>
      <c r="X1331" s="74">
        <f>'[11]From Apr 2023'!$LH$10</f>
        <v>228841043.29000002</v>
      </c>
      <c r="Y1331" s="78">
        <f t="shared" si="624"/>
        <v>-1.5055095287994646E-2</v>
      </c>
      <c r="Z1331" s="74">
        <f>'[11]From Apr 2023'!$LH$18</f>
        <v>2773706.6799999997</v>
      </c>
      <c r="AA1331" s="76">
        <f t="shared" si="625"/>
        <v>8.080446409796066E-2</v>
      </c>
    </row>
    <row r="1332" spans="1:27" ht="13" x14ac:dyDescent="0.3">
      <c r="A1332" s="69">
        <v>45424</v>
      </c>
      <c r="B1332" s="58">
        <f t="shared" ref="B1332:B1335" si="629">+K1332+P1332+R1332+U1332+V1332+Z1332</f>
        <v>24752127.773419976</v>
      </c>
      <c r="C1332" s="70">
        <f t="shared" ref="C1332:C1335" si="630">(B1332/B1279)-1</f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ref="G1332:G1335" si="631">(E1332/E1279)-1</f>
        <v>7.7426347925297234E-2</v>
      </c>
      <c r="H1332" s="73">
        <v>8019</v>
      </c>
      <c r="I1332" s="74">
        <f>'[10]Marketshare 2018'!$LI$13</f>
        <v>2203095053.0900002</v>
      </c>
      <c r="J1332" s="75">
        <f t="shared" ref="J1332:J1335" si="632">(I1332/I1279)-1</f>
        <v>-4.9071604660922086E-2</v>
      </c>
      <c r="K1332" s="74">
        <f>'[10]Marketshare 2018'!$LI$67</f>
        <v>8968596.4834199995</v>
      </c>
      <c r="L1332" s="76">
        <f t="shared" ref="L1332:L1335" si="633">(K1332/0.09)/I1332</f>
        <v>4.5232307111866175E-2</v>
      </c>
      <c r="M1332" s="74">
        <v>382</v>
      </c>
      <c r="N1332" s="74">
        <f>'[10]Marketshare 2018'!$LI$24</f>
        <v>232341540</v>
      </c>
      <c r="O1332" s="77">
        <f t="shared" ref="O1332:O1335" si="634">(N1332/N1279)-1</f>
        <v>0.16258405586130831</v>
      </c>
      <c r="P1332" s="74">
        <f>'[10]Marketshare 2018'!$LI$77</f>
        <v>3785972.4</v>
      </c>
      <c r="Q1332" s="76">
        <f t="shared" ref="Q1332:Q1335" si="635">(P1332/0.09)/N1332</f>
        <v>0.18105397769163448</v>
      </c>
      <c r="R1332" s="71">
        <f>[9]Data!$W$1327</f>
        <v>1199634.99</v>
      </c>
      <c r="S1332" s="78">
        <f t="shared" ref="S1332:S1335" si="636">(R1332/R1279)-1</f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2737</v>
      </c>
      <c r="X1332" s="74">
        <f>'[11]From Apr 2023'!$LI$10</f>
        <v>185659144.39999998</v>
      </c>
      <c r="Y1332" s="78">
        <f t="shared" ref="Y1332:Y1335" si="637">(X1332/X1279)-1</f>
        <v>-0.11769910348636825</v>
      </c>
      <c r="Z1332" s="74">
        <f>'[11]From Apr 2023'!$LI$18</f>
        <v>2243623.06</v>
      </c>
      <c r="AA1332" s="76">
        <f t="shared" ref="AA1332:AA1335" si="638">(Z1332/0.15)/X1332</f>
        <v>8.0564235685805896E-2</v>
      </c>
    </row>
    <row r="1333" spans="1:27" ht="13" x14ac:dyDescent="0.3">
      <c r="A1333" s="69">
        <v>45431</v>
      </c>
      <c r="B1333" s="58">
        <f t="shared" si="629"/>
        <v>21723329.073340002</v>
      </c>
      <c r="C1333" s="70">
        <f t="shared" si="630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31"/>
        <v>2.320920473314958E-2</v>
      </c>
      <c r="H1333" s="73">
        <v>8019</v>
      </c>
      <c r="I1333" s="74">
        <f>'[10]Marketshare 2018'!$LJ$13</f>
        <v>2069621237.7700002</v>
      </c>
      <c r="J1333" s="75">
        <f t="shared" si="632"/>
        <v>-2.323091074403838E-2</v>
      </c>
      <c r="K1333" s="74">
        <f>'[10]Marketshare 2018'!$LJ$67</f>
        <v>8329083.2933399994</v>
      </c>
      <c r="L1333" s="76">
        <f t="shared" si="633"/>
        <v>4.4716090189389858E-2</v>
      </c>
      <c r="M1333" s="74">
        <v>382</v>
      </c>
      <c r="N1333" s="74">
        <f>'[10]Marketshare 2018'!$LJ$24</f>
        <v>243304535</v>
      </c>
      <c r="O1333" s="77">
        <f t="shared" si="634"/>
        <v>0.17621627221613823</v>
      </c>
      <c r="P1333" s="74">
        <f>'[10]Marketshare 2018'!$LJ$77</f>
        <v>5744436.2999999998</v>
      </c>
      <c r="Q1333" s="76">
        <f t="shared" si="635"/>
        <v>0.26233407445529117</v>
      </c>
      <c r="R1333" s="71">
        <f>[9]Data!$W$1328</f>
        <v>1107776.1399999999</v>
      </c>
      <c r="S1333" s="78">
        <f t="shared" si="63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2737</v>
      </c>
      <c r="X1333" s="74">
        <f>'[11]From Apr 2023'!$LJ$10</f>
        <v>174283166.38</v>
      </c>
      <c r="Y1333" s="78">
        <f t="shared" si="637"/>
        <v>-3.8944018041240813E-2</v>
      </c>
      <c r="Z1333" s="74">
        <f>'[11]From Apr 2023'!$LJ$18</f>
        <v>2005302.57</v>
      </c>
      <c r="AA1333" s="76">
        <f t="shared" si="638"/>
        <v>7.6706684171961054E-2</v>
      </c>
    </row>
    <row r="1334" spans="1:27" ht="13" x14ac:dyDescent="0.3">
      <c r="A1334" s="69">
        <v>45438</v>
      </c>
      <c r="B1334" s="58">
        <f t="shared" si="629"/>
        <v>24920621.764120001</v>
      </c>
      <c r="C1334" s="70">
        <f t="shared" si="630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31"/>
        <v>9.2448422616551174E-2</v>
      </c>
      <c r="H1334" s="73">
        <v>8019</v>
      </c>
      <c r="I1334" s="74">
        <f>'[10]Marketshare 2018'!$LK$13</f>
        <v>2268962936.1500001</v>
      </c>
      <c r="J1334" s="75">
        <f t="shared" si="632"/>
        <v>6.8330285852830075E-2</v>
      </c>
      <c r="K1334" s="74">
        <f>'[10]Marketshare 2018'!$LK$67</f>
        <v>9040406.4691199977</v>
      </c>
      <c r="L1334" s="76">
        <f t="shared" si="633"/>
        <v>4.4270868936467873E-2</v>
      </c>
      <c r="M1334" s="74">
        <v>382</v>
      </c>
      <c r="N1334" s="74">
        <f>'[10]Marketshare 2018'!$LK$24</f>
        <v>229646785</v>
      </c>
      <c r="O1334" s="77">
        <f t="shared" si="634"/>
        <v>0.13766932852320113</v>
      </c>
      <c r="P1334" s="74">
        <f>'[10]Marketshare 2018'!$LK$77</f>
        <v>4759337.0249999994</v>
      </c>
      <c r="Q1334" s="76">
        <f t="shared" si="635"/>
        <v>0.23027329775158834</v>
      </c>
      <c r="R1334" s="71">
        <f>[9]Data!$W$1329</f>
        <v>1092103.3700000001</v>
      </c>
      <c r="S1334" s="78">
        <f t="shared" si="636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2737</v>
      </c>
      <c r="X1334" s="74">
        <f>'[11]From Apr 2023'!$LK$10</f>
        <v>191134165.82000002</v>
      </c>
      <c r="Y1334" s="78">
        <f t="shared" si="637"/>
        <v>7.3825553066389604E-2</v>
      </c>
      <c r="Z1334" s="74">
        <f>'[11]From Apr 2023'!$LK$18</f>
        <v>2247739.98</v>
      </c>
      <c r="AA1334" s="76">
        <f t="shared" si="638"/>
        <v>7.840007638462719E-2</v>
      </c>
    </row>
    <row r="1335" spans="1:27" ht="13" x14ac:dyDescent="0.3">
      <c r="A1335" s="69">
        <v>45445</v>
      </c>
      <c r="B1335" s="58">
        <f t="shared" si="629"/>
        <v>26895562.199700024</v>
      </c>
      <c r="C1335" s="70">
        <f t="shared" si="630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31"/>
        <v>-2.4347932337125844E-2</v>
      </c>
      <c r="H1335" s="73">
        <v>8019</v>
      </c>
      <c r="I1335" s="74">
        <f>'[10]Marketshare 2018'!$LL$13</f>
        <v>2376003504.5899997</v>
      </c>
      <c r="J1335" s="75">
        <f t="shared" si="632"/>
        <v>-3.1915181421186212E-2</v>
      </c>
      <c r="K1335" s="74">
        <f>'[10]Marketshare 2018'!$LL$67</f>
        <v>9403178.6997000016</v>
      </c>
      <c r="L1335" s="76">
        <f t="shared" si="633"/>
        <v>4.3972899504636433E-2</v>
      </c>
      <c r="M1335" s="74">
        <v>382</v>
      </c>
      <c r="N1335" s="74">
        <f>'[10]Marketshare 2018'!$LL$24</f>
        <v>224075260</v>
      </c>
      <c r="O1335" s="77">
        <f t="shared" si="634"/>
        <v>1.0287949879135283E-2</v>
      </c>
      <c r="P1335" s="74">
        <f>'[10]Marketshare 2018'!$LL$77</f>
        <v>4784230.3499999996</v>
      </c>
      <c r="Q1335" s="76">
        <f t="shared" si="635"/>
        <v>0.23723330723793426</v>
      </c>
      <c r="R1335" s="71">
        <f>[9]Data!$W$1330</f>
        <v>1419986.4899999998</v>
      </c>
      <c r="S1335" s="78">
        <f t="shared" si="636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2737</v>
      </c>
      <c r="X1335" s="74">
        <f>'[11]From Apr 2023'!$LL$10</f>
        <v>226778460.25</v>
      </c>
      <c r="Y1335" s="78">
        <f t="shared" si="637"/>
        <v>0.10446556454133815</v>
      </c>
      <c r="Z1335" s="74">
        <f>'[11]From Apr 2023'!$LL$18</f>
        <v>2587089.77</v>
      </c>
      <c r="AA1335" s="76">
        <f t="shared" si="638"/>
        <v>7.6053365537097267E-2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2024-06-21T13:35:21Z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