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Feb 2024/"/>
    </mc:Choice>
  </mc:AlternateContent>
  <xr:revisionPtr revIDLastSave="126" documentId="13_ncr:1_{23556A03-A855-4C9A-B798-37EB01B7467F}" xr6:coauthVersionLast="47" xr6:coauthVersionMax="47" xr10:uidLastSave="{A5B5C6B5-306B-45FD-A81B-545A02C7450D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19" i="1" l="1"/>
  <c r="V1320" i="1"/>
  <c r="V1319" i="1"/>
  <c r="V1318" i="1"/>
  <c r="V1317" i="1"/>
  <c r="V1315" i="1"/>
  <c r="V1316" i="1"/>
  <c r="U1320" i="1"/>
  <c r="U1319" i="1"/>
  <c r="U1318" i="1"/>
  <c r="U1317" i="1"/>
  <c r="U1316" i="1"/>
  <c r="U1315" i="1"/>
  <c r="R1320" i="1" l="1"/>
  <c r="R1319" i="1"/>
  <c r="R1318" i="1"/>
  <c r="R1317" i="1"/>
  <c r="R1316" i="1"/>
  <c r="Z1320" i="1"/>
  <c r="X1320" i="1"/>
  <c r="P1320" i="1"/>
  <c r="N1320" i="1"/>
  <c r="K1320" i="1"/>
  <c r="I1320" i="1"/>
  <c r="Z1319" i="1"/>
  <c r="X1319" i="1"/>
  <c r="P1319" i="1"/>
  <c r="N1319" i="1"/>
  <c r="Q1319" i="1" s="1"/>
  <c r="K1319" i="1"/>
  <c r="I1319" i="1"/>
  <c r="Z1318" i="1"/>
  <c r="X1318" i="1"/>
  <c r="P1318" i="1"/>
  <c r="N1318" i="1"/>
  <c r="Q1318" i="1" s="1"/>
  <c r="K1318" i="1"/>
  <c r="I1318" i="1"/>
  <c r="L1318" i="1" s="1"/>
  <c r="Z1317" i="1"/>
  <c r="X1317" i="1"/>
  <c r="P1317" i="1"/>
  <c r="N1317" i="1"/>
  <c r="K1317" i="1"/>
  <c r="I1317" i="1"/>
  <c r="L1317" i="1" s="1"/>
  <c r="Z1316" i="1"/>
  <c r="X1316" i="1"/>
  <c r="P1316" i="1"/>
  <c r="N1316" i="1"/>
  <c r="K1316" i="1"/>
  <c r="I1316" i="1"/>
  <c r="E1320" i="1"/>
  <c r="D1320" i="1"/>
  <c r="D1319" i="1"/>
  <c r="E1318" i="1"/>
  <c r="D1318" i="1"/>
  <c r="E1317" i="1"/>
  <c r="D1317" i="1"/>
  <c r="E1316" i="1"/>
  <c r="D1316" i="1"/>
  <c r="Z1315" i="1"/>
  <c r="X1315" i="1"/>
  <c r="AA1320" i="1" l="1"/>
  <c r="Q1316" i="1"/>
  <c r="AA1317" i="1"/>
  <c r="L1319" i="1"/>
  <c r="Q1320" i="1"/>
  <c r="AA1318" i="1"/>
  <c r="L1316" i="1"/>
  <c r="Q1317" i="1"/>
  <c r="AA1316" i="1"/>
  <c r="AA1319" i="1"/>
  <c r="L1320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B1316" i="1"/>
  <c r="AA1300" i="1"/>
  <c r="L1303" i="1"/>
  <c r="B1304" i="1"/>
  <c r="AA1306" i="1"/>
  <c r="L1308" i="1"/>
  <c r="AA1310" i="1"/>
  <c r="L1313" i="1"/>
  <c r="AA1299" i="1"/>
  <c r="B131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L1315" i="1"/>
  <c r="Q1309" i="1"/>
  <c r="L1310" i="1"/>
  <c r="Q1314" i="1"/>
  <c r="Q1303" i="1"/>
  <c r="AA1305" i="1"/>
  <c r="AA1308" i="1"/>
  <c r="B1312" i="1"/>
  <c r="B1307" i="1"/>
  <c r="B1320" i="1"/>
  <c r="B1296" i="1"/>
  <c r="B1301" i="1"/>
  <c r="B1309" i="1"/>
  <c r="B1317" i="1"/>
  <c r="L1297" i="1"/>
  <c r="L1305" i="1"/>
  <c r="B1298" i="1"/>
  <c r="B1306" i="1"/>
  <c r="B1314" i="1"/>
  <c r="B1302" i="1"/>
  <c r="B1310" i="1"/>
  <c r="B1318" i="1"/>
  <c r="B1313" i="1"/>
  <c r="B1299" i="1"/>
  <c r="B1315" i="1"/>
  <c r="V1267" i="1"/>
  <c r="U1267" i="1"/>
  <c r="R1267" i="1"/>
  <c r="S1320" i="1" s="1"/>
  <c r="E1267" i="1"/>
  <c r="G1320" i="1" s="1"/>
  <c r="D1267" i="1"/>
  <c r="Z1267" i="1"/>
  <c r="X1267" i="1"/>
  <c r="Y1320" i="1" s="1"/>
  <c r="P1267" i="1"/>
  <c r="N1267" i="1"/>
  <c r="O1320" i="1" s="1"/>
  <c r="K1267" i="1"/>
  <c r="I1267" i="1"/>
  <c r="J1320" i="1" s="1"/>
  <c r="Z1266" i="1"/>
  <c r="X1266" i="1"/>
  <c r="Y1319" i="1" s="1"/>
  <c r="P1266" i="1"/>
  <c r="N1266" i="1"/>
  <c r="O1319" i="1" s="1"/>
  <c r="K1266" i="1"/>
  <c r="I1266" i="1"/>
  <c r="J1319" i="1" s="1"/>
  <c r="V1266" i="1"/>
  <c r="U1266" i="1"/>
  <c r="R1266" i="1"/>
  <c r="S1319" i="1" s="1"/>
  <c r="E1266" i="1"/>
  <c r="G1319" i="1" s="1"/>
  <c r="D1266" i="1"/>
  <c r="Z1265" i="1"/>
  <c r="X1265" i="1"/>
  <c r="Y1318" i="1" s="1"/>
  <c r="P1265" i="1"/>
  <c r="N1265" i="1"/>
  <c r="O1318" i="1" s="1"/>
  <c r="K1265" i="1"/>
  <c r="I1265" i="1"/>
  <c r="J1318" i="1" s="1"/>
  <c r="V1265" i="1"/>
  <c r="U1265" i="1"/>
  <c r="R1265" i="1"/>
  <c r="S1318" i="1" s="1"/>
  <c r="E1265" i="1"/>
  <c r="G1318" i="1" s="1"/>
  <c r="D1265" i="1"/>
  <c r="L1274" i="1"/>
  <c r="AA1271" i="1"/>
  <c r="AA1270" i="1"/>
  <c r="Q1270" i="1"/>
  <c r="Z1264" i="1"/>
  <c r="X1264" i="1"/>
  <c r="Y1317" i="1" s="1"/>
  <c r="P1264" i="1"/>
  <c r="N1264" i="1"/>
  <c r="O1317" i="1" s="1"/>
  <c r="K1264" i="1"/>
  <c r="I1264" i="1"/>
  <c r="J1317" i="1" s="1"/>
  <c r="Z1263" i="1"/>
  <c r="X1263" i="1"/>
  <c r="Y1316" i="1" s="1"/>
  <c r="P1263" i="1"/>
  <c r="N1263" i="1"/>
  <c r="O1316" i="1" s="1"/>
  <c r="K1263" i="1"/>
  <c r="I1263" i="1"/>
  <c r="J1316" i="1" s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V1264" i="1"/>
  <c r="U1264" i="1"/>
  <c r="R1264" i="1"/>
  <c r="S1317" i="1" s="1"/>
  <c r="E1264" i="1"/>
  <c r="G1317" i="1" s="1"/>
  <c r="D1264" i="1"/>
  <c r="V1263" i="1"/>
  <c r="U1263" i="1"/>
  <c r="R1263" i="1"/>
  <c r="S1316" i="1" s="1"/>
  <c r="E1263" i="1"/>
  <c r="G1316" i="1" s="1"/>
  <c r="D1263" i="1"/>
  <c r="V1262" i="1"/>
  <c r="U1262" i="1"/>
  <c r="R1262" i="1"/>
  <c r="S1315" i="1" s="1"/>
  <c r="E1262" i="1"/>
  <c r="G1315" i="1" s="1"/>
  <c r="D1262" i="1"/>
  <c r="V1261" i="1"/>
  <c r="U1261" i="1"/>
  <c r="R1261" i="1"/>
  <c r="S1314" i="1" s="1"/>
  <c r="E1261" i="1"/>
  <c r="G1314" i="1" s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S1313" i="1" s="1"/>
  <c r="E1260" i="1"/>
  <c r="G1313" i="1" s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C1319" i="1" s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C1320" i="1" s="1"/>
  <c r="B1275" i="1"/>
  <c r="B1283" i="1"/>
  <c r="B1291" i="1"/>
  <c r="B1265" i="1"/>
  <c r="C1318" i="1" s="1"/>
  <c r="O1263" i="1"/>
  <c r="S1261" i="1"/>
  <c r="B1264" i="1"/>
  <c r="C1317" i="1" s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C1316" i="1" s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S1112" i="1" s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J1093" i="1" s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G1098" i="1" s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D1031" i="1"/>
  <c r="Z1030" i="1"/>
  <c r="X1030" i="1"/>
  <c r="W1030" i="1"/>
  <c r="V1030" i="1"/>
  <c r="U1030" i="1"/>
  <c r="R1030" i="1"/>
  <c r="M1030" i="1"/>
  <c r="H1030" i="1"/>
  <c r="E1030" i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AA1012" i="1" s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J1060" i="1" s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O1046" i="1" s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Y1037" i="1" s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S1035" i="1" s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S967" i="1" s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O966" i="1" s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AA961" i="1" s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O998" i="1" s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Y930" i="1" s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AA837" i="1" s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AA853" i="1" s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AA865" i="1" s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AA885" i="1"/>
  <c r="AA881" i="1"/>
  <c r="Y846" i="1"/>
  <c r="Y886" i="1"/>
  <c r="L934" i="1"/>
  <c r="L963" i="1"/>
  <c r="L966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S929" i="1"/>
  <c r="J1050" i="1"/>
  <c r="L1060" i="1"/>
  <c r="J1017" i="1"/>
  <c r="J985" i="1"/>
  <c r="L993" i="1"/>
  <c r="G826" i="1"/>
  <c r="S1015" i="1"/>
  <c r="S1052" i="1"/>
  <c r="S1013" i="1"/>
  <c r="G897" i="1"/>
  <c r="Q990" i="1"/>
  <c r="J1041" i="1"/>
  <c r="Q1061" i="1"/>
  <c r="L1061" i="1"/>
  <c r="AA1063" i="1"/>
  <c r="O1062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106" i="1"/>
  <c r="G951" i="1"/>
  <c r="G850" i="1"/>
  <c r="S1091" i="1"/>
  <c r="L1108" i="1"/>
  <c r="Q915" i="1"/>
  <c r="AA877" i="1"/>
  <c r="S1088" i="1"/>
  <c r="Q1046" i="1"/>
  <c r="AA1049" i="1"/>
  <c r="O1108" i="1"/>
  <c r="Y1090" i="1"/>
  <c r="J1073" i="1"/>
  <c r="S1007" i="1"/>
  <c r="Q1076" i="1"/>
  <c r="L1109" i="1"/>
  <c r="AA1057" i="1"/>
  <c r="Q1031" i="1"/>
  <c r="Q1056" i="1"/>
  <c r="O1081" i="1"/>
  <c r="O1087" i="1"/>
  <c r="L1063" i="1"/>
  <c r="L1071" i="1"/>
  <c r="O1109" i="1"/>
  <c r="J1027" i="1"/>
  <c r="O1098" i="1"/>
  <c r="Q1098" i="1"/>
  <c r="AA1060" i="1"/>
  <c r="AA1068" i="1"/>
  <c r="AA1111" i="1"/>
  <c r="S1113" i="1"/>
  <c r="Q1114" i="1"/>
  <c r="L1114" i="1"/>
  <c r="G1010" i="1" l="1"/>
  <c r="G957" i="1"/>
  <c r="O974" i="1"/>
  <c r="L931" i="1"/>
  <c r="AA1108" i="1"/>
  <c r="L1104" i="1"/>
  <c r="L1085" i="1"/>
  <c r="G925" i="1"/>
  <c r="S1095" i="1"/>
  <c r="O937" i="1"/>
  <c r="O945" i="1"/>
  <c r="G986" i="1"/>
  <c r="L943" i="1"/>
  <c r="AA954" i="1"/>
  <c r="Q966" i="1"/>
  <c r="AA969" i="1"/>
  <c r="Q970" i="1"/>
  <c r="Q974" i="1"/>
  <c r="AA981" i="1"/>
  <c r="L999" i="1"/>
  <c r="L1003" i="1"/>
  <c r="L1007" i="1"/>
  <c r="AA1021" i="1"/>
  <c r="O953" i="1"/>
  <c r="Y954" i="1"/>
  <c r="Y973" i="1"/>
  <c r="S990" i="1"/>
  <c r="J1003" i="1"/>
  <c r="Y1021" i="1"/>
  <c r="S947" i="1"/>
  <c r="S939" i="1"/>
  <c r="S931" i="1"/>
  <c r="S870" i="1"/>
  <c r="S915" i="1"/>
  <c r="G909" i="1"/>
  <c r="G954" i="1"/>
  <c r="G946" i="1"/>
  <c r="G885" i="1"/>
  <c r="G877" i="1"/>
  <c r="Y923" i="1"/>
  <c r="O963" i="1"/>
  <c r="O993" i="1"/>
  <c r="J935" i="1"/>
  <c r="O970" i="1"/>
  <c r="Y992" i="1"/>
  <c r="S1014" i="1"/>
  <c r="O944" i="1"/>
  <c r="O950" i="1"/>
  <c r="O952" i="1"/>
  <c r="J1011" i="1"/>
  <c r="G959" i="1"/>
  <c r="S994" i="1"/>
  <c r="Q1047" i="1"/>
  <c r="Y925" i="1"/>
  <c r="J927" i="1"/>
  <c r="O948" i="1"/>
  <c r="S979" i="1"/>
  <c r="Y988" i="1"/>
  <c r="G1025" i="1"/>
  <c r="G1033" i="1"/>
  <c r="O890" i="1"/>
  <c r="AA917" i="1"/>
  <c r="L922" i="1"/>
  <c r="Q1034" i="1"/>
  <c r="J1047" i="1"/>
  <c r="Y1051" i="1"/>
  <c r="S1057" i="1"/>
  <c r="J952" i="1"/>
  <c r="G1084" i="1"/>
  <c r="Y879" i="1"/>
  <c r="O909" i="1"/>
  <c r="O923" i="1"/>
  <c r="L859" i="1"/>
  <c r="L865" i="1"/>
  <c r="Q870" i="1"/>
  <c r="Q872" i="1"/>
  <c r="Q884" i="1"/>
  <c r="Q886" i="1"/>
  <c r="Q890" i="1"/>
  <c r="L893" i="1"/>
  <c r="Q906" i="1"/>
  <c r="S1023" i="1"/>
  <c r="S1027" i="1"/>
  <c r="S1031" i="1"/>
  <c r="G1062" i="1"/>
  <c r="Y1068" i="1"/>
  <c r="G1083" i="1"/>
  <c r="B1062" i="1"/>
  <c r="C1115" i="1" s="1"/>
  <c r="B1091" i="1"/>
  <c r="C1144" i="1" s="1"/>
  <c r="J965" i="1"/>
  <c r="L936" i="1"/>
  <c r="S1049" i="1"/>
  <c r="J1084" i="1"/>
  <c r="Q1024" i="1"/>
  <c r="J1100" i="1"/>
  <c r="Q1029" i="1"/>
  <c r="Q1037" i="1"/>
  <c r="O1043" i="1"/>
  <c r="Y898" i="1"/>
  <c r="Y927" i="1"/>
  <c r="O968" i="1"/>
  <c r="J1101" i="1"/>
  <c r="O898" i="1"/>
  <c r="G1018" i="1"/>
  <c r="S1064" i="1"/>
  <c r="Y1081" i="1"/>
  <c r="O1047" i="1"/>
  <c r="S1075" i="1"/>
  <c r="O876" i="1"/>
  <c r="J908" i="1"/>
  <c r="Q881" i="1"/>
  <c r="L828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3" i="1" l="1"/>
  <c r="C1053" i="1"/>
  <c r="C1077" i="1"/>
  <c r="C1060" i="1"/>
  <c r="C898" i="1"/>
  <c r="C100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<sst xmlns="http://schemas.openxmlformats.org/spreadsheetml/2006/main" count="80" uniqueCount="39">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</sst>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2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13"/>
      <sheetName val="Chart14"/>
      <sheetName val="Chart15"/>
      <sheetName val="Chart16"/>
      <sheetName val="Chart17"/>
      <sheetName val="Chart18"/>
      <sheetName val="Sheet1"/>
      <sheetName val="Chart19"/>
      <sheetName val="Chart20"/>
      <sheetName val="Chart21"/>
      <sheetName val="Chart22"/>
    </sheetNames>
    <sheetDataSet>
      <sheetData sheetId="0"/>
      <sheetData sheetId="1"/>
      <sheetData sheetId="2"/>
      <sheetData sheetId="3"/>
      <sheetData sheetId="4"/>
      <sheetData sheetId="5">
        <row r="13">
          <cell r="KR13">
            <v>2291372568.5300007</v>
          </cell>
          <cell r="KS13">
            <v>2089961312.8599997</v>
          </cell>
          <cell r="KT13">
            <v>2238807906.8800001</v>
          </cell>
          <cell r="KU13">
            <v>2340197543.5</v>
          </cell>
          <cell r="KV13">
            <v>2148235091.73</v>
          </cell>
          <cell r="KW13">
            <v>2115040968.03</v>
          </cell>
        </row>
        <row r="24">
          <cell r="KR24">
            <v>208359120</v>
          </cell>
          <cell r="KS24">
            <v>211770830</v>
          </cell>
          <cell r="KT24">
            <v>236326880</v>
          </cell>
          <cell r="KU24">
            <v>223411525</v>
          </cell>
          <cell r="KV24">
            <v>198932750</v>
          </cell>
          <cell r="KW24">
            <v>196269220</v>
          </cell>
        </row>
        <row r="67">
          <cell r="KR67">
            <v>8569882.0339199994</v>
          </cell>
          <cell r="KS67">
            <v>8990695.7857799996</v>
          </cell>
          <cell r="KT67">
            <v>9917124.6751199979</v>
          </cell>
          <cell r="KU67">
            <v>8931369.3328799997</v>
          </cell>
          <cell r="KV67">
            <v>8976486.889080001</v>
          </cell>
          <cell r="KW67">
            <v>7818374.3173199994</v>
          </cell>
        </row>
        <row r="77">
          <cell r="KR77">
            <v>3510926.55</v>
          </cell>
          <cell r="KS77">
            <v>2813255.1</v>
          </cell>
          <cell r="KT77">
            <v>5141637.8999999994</v>
          </cell>
          <cell r="KU77">
            <v>3514038.9750000001</v>
          </cell>
          <cell r="KV77">
            <v>4489790.3999999994</v>
          </cell>
          <cell r="KW77">
            <v>4193658.2249999996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  <cell r="KS10">
            <v>169200260.18000001</v>
          </cell>
          <cell r="KT10">
            <v>195821783.75999999</v>
          </cell>
          <cell r="KU10">
            <v>216315134.91</v>
          </cell>
          <cell r="KV10">
            <v>188055788.66999999</v>
          </cell>
          <cell r="KW10">
            <v>167422263.93000001</v>
          </cell>
        </row>
        <row r="18">
          <cell r="KR18">
            <v>1912396.83</v>
          </cell>
          <cell r="KS18">
            <v>1906766.9899999998</v>
          </cell>
          <cell r="KT18">
            <v>2297313.65</v>
          </cell>
          <cell r="KU18">
            <v>2445573.9800000004</v>
          </cell>
          <cell r="KV18">
            <v>2164274.85</v>
          </cell>
          <cell r="KW18">
            <v>1931213.06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 refreshError="1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  <row r="1311">
          <cell r="I1311">
            <v>11817783.790000001</v>
          </cell>
          <cell r="W1311">
            <v>1136595.3799999999</v>
          </cell>
          <cell r="X1311">
            <v>443511.13</v>
          </cell>
          <cell r="Y1311">
            <v>6198993.3200000077</v>
          </cell>
          <cell r="AJ1311">
            <v>26175214.199999999</v>
          </cell>
        </row>
        <row r="1312">
          <cell r="I1312">
            <v>15061007.649999999</v>
          </cell>
          <cell r="W1312">
            <v>1403188.8199999998</v>
          </cell>
          <cell r="X1312">
            <v>1321153.96</v>
          </cell>
          <cell r="Y1312">
            <v>12509434.089999994</v>
          </cell>
          <cell r="AJ1312">
            <v>30372978.030000001</v>
          </cell>
        </row>
        <row r="1313">
          <cell r="I1313">
            <v>12445408.310000001</v>
          </cell>
          <cell r="W1313">
            <v>1351700.99</v>
          </cell>
          <cell r="X1313">
            <v>0</v>
          </cell>
          <cell r="Y1313">
            <v>8209737.7399999974</v>
          </cell>
          <cell r="AJ1313">
            <v>22257149.390000001</v>
          </cell>
        </row>
        <row r="1314">
          <cell r="I1314">
            <v>13469985.560000001</v>
          </cell>
          <cell r="W1314">
            <v>1119886.48</v>
          </cell>
          <cell r="X1314">
            <v>477612.47</v>
          </cell>
          <cell r="Y1314">
            <v>7526004.4600000223</v>
          </cell>
          <cell r="AJ1314">
            <v>20337656.600000001</v>
          </cell>
        </row>
        <row r="1315">
          <cell r="I1315">
            <v>12012032.539999999</v>
          </cell>
          <cell r="W1315">
            <v>1049288.3399999999</v>
          </cell>
          <cell r="X1315">
            <v>906980.61</v>
          </cell>
          <cell r="Y1315">
            <v>8524862.7199999839</v>
          </cell>
          <cell r="AJ1315">
            <v>27502294.030000001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20"/>
  <sheetViews>
    <sheetView tabSelected="1" topLeftCell="A7" zoomScaleNormal="100" zoomScaleSheetLayoutView="100" workbookViewId="0">
      <pane xSplit="1" ySplit="2" topLeftCell="Q1314" activePane="bottomRight" state="frozen"/>
      <selection pane="topRight" activeCell="B7" sqref="B7"/>
      <selection pane="bottomLeft" activeCell="A9" sqref="A9"/>
      <selection pane="bottomRight" activeCell="Z1320" sqref="Z1320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9" t="s">
        <v>3</v>
      </c>
      <c r="C7" s="90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1" t="s">
        <v>10</v>
      </c>
      <c r="X7" s="92"/>
      <c r="Y7" s="92"/>
      <c r="Z7" s="92"/>
      <c r="AA7" s="92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20" si="609">+K1296+P1296+R1296+U1296+V1296+Z1296</f>
        <v>25622124.599359989</v>
      </c>
      <c r="C1296" s="70">
        <f t="shared" ref="C1296:C1320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20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5" si="612">(I1296/I1243)-1</f>
        <v>-3.2134634619004121E-2</v>
      </c>
      <c r="K1296" s="74">
        <f>'[8]Marketshare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5" si="614">(N1296/N1243)-1</f>
        <v>3.5913045617061767E-2</v>
      </c>
      <c r="P1296" s="74">
        <f>'[8]Marketshare 2018'!$JY$77</f>
        <v>5486562</v>
      </c>
      <c r="Q1296" s="76">
        <f t="shared" ref="Q1296:Q1315" si="615">(P1296/0.09)/N1296</f>
        <v>0.24491488193631317</v>
      </c>
      <c r="R1296" s="71">
        <f>[5]Data!$W$1291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5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27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  <row r="1314" spans="1:27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[5]Data!$AJ$1309</f>
        <v>26674682.98</v>
      </c>
      <c r="E1314" s="61">
        <f>[5]Data!$I$1309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'[8]Marketshare 2018'!$KQ$13</f>
        <v>2416129720.6099997</v>
      </c>
      <c r="J1314" s="75">
        <f t="shared" si="612"/>
        <v>-0.1064715338148412</v>
      </c>
      <c r="K1314" s="74">
        <f>'[8]Marketshare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'[8]Marketshare 2018'!$KQ$24</f>
        <v>227511845</v>
      </c>
      <c r="O1314" s="77">
        <f t="shared" si="614"/>
        <v>-7.2897305067043172E-2</v>
      </c>
      <c r="P1314" s="74">
        <f>'[8]Marketshare 2018'!$KQ$77</f>
        <v>4683733.2</v>
      </c>
      <c r="Q1314" s="76">
        <f t="shared" si="615"/>
        <v>0.22874184858375179</v>
      </c>
      <c r="R1314" s="71">
        <f>[5]Data!$W$1309</f>
        <v>1327396.3999999999</v>
      </c>
      <c r="S1314" s="78">
        <f t="shared" si="616"/>
        <v>6.5611467083000807E-2</v>
      </c>
      <c r="T1314" s="5">
        <v>5306</v>
      </c>
      <c r="U1314" s="79">
        <f>[5]Data!$X$1309</f>
        <v>668095.5</v>
      </c>
      <c r="V1314" s="61">
        <f>[5]Data!$Y$1309</f>
        <v>4649306.2100000102</v>
      </c>
      <c r="W1314" s="67">
        <v>2737</v>
      </c>
      <c r="X1314" s="74">
        <f>'[7]From Apr 2023'!$KQ$10</f>
        <v>154841552</v>
      </c>
      <c r="Y1314" s="78">
        <f t="shared" si="618"/>
        <v>-5.7049087793089925E-2</v>
      </c>
      <c r="Z1314" s="74">
        <f>'[7]From Apr 2023'!$KQ$18</f>
        <v>1784822.7699999998</v>
      </c>
      <c r="AA1314" s="76">
        <f t="shared" si="617"/>
        <v>7.6845125310205264E-2</v>
      </c>
    </row>
    <row r="1315" spans="1:27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[9]Data!$AJ$1310</f>
        <v>30101459.5</v>
      </c>
      <c r="E1315" s="88">
        <f>[9]Data!$I$1310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'[10]Marketshare 2018'!$KR$13</f>
        <v>2291372568.5300007</v>
      </c>
      <c r="J1315" s="75">
        <f t="shared" si="612"/>
        <v>-7.6807490507904586E-2</v>
      </c>
      <c r="K1315" s="74">
        <f>'[10]Marketshare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'[10]Marketshare 2018'!$KR$24</f>
        <v>208359120</v>
      </c>
      <c r="O1315" s="77">
        <f t="shared" si="614"/>
        <v>-0.202880583520198</v>
      </c>
      <c r="P1315" s="74">
        <f>'[10]Marketshare 2018'!$KR$77</f>
        <v>3510926.55</v>
      </c>
      <c r="Q1315" s="76">
        <f t="shared" si="615"/>
        <v>0.18722624188468448</v>
      </c>
      <c r="R1315" s="71">
        <f>[9]Data!$W$1310</f>
        <v>1086414.0299999998</v>
      </c>
      <c r="S1315" s="78">
        <f t="shared" si="616"/>
        <v>-0.1172621775234175</v>
      </c>
      <c r="T1315" s="5">
        <v>5306</v>
      </c>
      <c r="U1315" s="88">
        <f>[9]Data!$X$1310</f>
        <v>449908.26</v>
      </c>
      <c r="V1315" s="88">
        <f>[9]Data!$Y$1310</f>
        <v>6097004.9200000037</v>
      </c>
      <c r="W1315" s="67">
        <v>2737</v>
      </c>
      <c r="X1315" s="74">
        <f>'[11]From Apr 2023'!$KR$10</f>
        <v>167223311.13999999</v>
      </c>
      <c r="Y1315" s="78">
        <f t="shared" si="618"/>
        <v>-5.0564794247666689E-2</v>
      </c>
      <c r="Z1315" s="74">
        <f>'[11]From Apr 2023'!$KR$18</f>
        <v>1912396.83</v>
      </c>
      <c r="AA1315" s="76">
        <f t="shared" si="617"/>
        <v>7.6241237618636964E-2</v>
      </c>
    </row>
    <row r="1316" spans="1:27" s="80" customFormat="1" ht="13" x14ac:dyDescent="0.3">
      <c r="A1316" s="69">
        <v>45312</v>
      </c>
      <c r="B1316" s="58">
        <f t="shared" si="609"/>
        <v>21489817.705780003</v>
      </c>
      <c r="C1316" s="70">
        <f t="shared" si="610"/>
        <v>-3.8475825487648274E-2</v>
      </c>
      <c r="D1316" s="71">
        <f>[9]Data!$AJ$1311</f>
        <v>26175214.199999999</v>
      </c>
      <c r="E1316" s="88">
        <f>[9]Data!$I$1311</f>
        <v>11817783.790000001</v>
      </c>
      <c r="F1316" s="72"/>
      <c r="G1316" s="70">
        <f t="shared" si="611"/>
        <v>-3.7299494019871204E-3</v>
      </c>
      <c r="H1316" s="73">
        <v>8019</v>
      </c>
      <c r="I1316" s="74">
        <f>'[10]Marketshare 2018'!$KS$13</f>
        <v>2089961312.8599997</v>
      </c>
      <c r="J1316" s="75">
        <f t="shared" ref="J1316:J1320" si="619">(I1316/I1263)-1</f>
        <v>-3.7020434790341339E-2</v>
      </c>
      <c r="K1316" s="74">
        <f>'[10]Marketshare 2018'!$KS$67</f>
        <v>8990695.7857799996</v>
      </c>
      <c r="L1316" s="76">
        <f t="shared" ref="L1316:L1320" si="620">(K1316/0.09)/I1316</f>
        <v>4.7798310536809337E-2</v>
      </c>
      <c r="M1316" s="74">
        <v>382</v>
      </c>
      <c r="N1316" s="74">
        <f>'[10]Marketshare 2018'!$KS$24</f>
        <v>211770830</v>
      </c>
      <c r="O1316" s="77">
        <f t="shared" ref="O1316:O1320" si="621">(N1316/N1263)-1</f>
        <v>-1.1115412381351497E-2</v>
      </c>
      <c r="P1316" s="74">
        <f>'[10]Marketshare 2018'!$KS$77</f>
        <v>2813255.1</v>
      </c>
      <c r="Q1316" s="76">
        <f t="shared" ref="Q1316:Q1320" si="622">(P1316/0.09)/N1316</f>
        <v>0.14760479524021322</v>
      </c>
      <c r="R1316" s="71">
        <f>[9]Data!$W$1311</f>
        <v>1136595.3799999999</v>
      </c>
      <c r="S1316" s="78">
        <f t="shared" ref="S1316:S1320" si="623">(R1316/R1263)-1</f>
        <v>0.11857465021223468</v>
      </c>
      <c r="T1316" s="5">
        <v>5306</v>
      </c>
      <c r="U1316" s="88">
        <f>[9]Data!$X$1311</f>
        <v>443511.13</v>
      </c>
      <c r="V1316" s="88">
        <f>[9]Data!$Y$1311</f>
        <v>6198993.3200000077</v>
      </c>
      <c r="W1316" s="67">
        <v>2737</v>
      </c>
      <c r="X1316" s="74">
        <f>'[11]From Apr 2023'!$KS$10</f>
        <v>169200260.18000001</v>
      </c>
      <c r="Y1316" s="78">
        <f t="shared" ref="Y1316:Y1320" si="624">(X1316/X1263)-1</f>
        <v>-7.4871241036262859E-3</v>
      </c>
      <c r="Z1316" s="74">
        <f>'[11]From Apr 2023'!$KS$18</f>
        <v>1906766.9899999998</v>
      </c>
      <c r="AA1316" s="76">
        <f t="shared" ref="AA1316:AA1320" si="625">(Z1316/0.15)/X1316</f>
        <v>7.5128607484469478E-2</v>
      </c>
    </row>
    <row r="1317" spans="1:27" s="80" customFormat="1" ht="13" x14ac:dyDescent="0.3">
      <c r="A1317" s="69">
        <v>45319</v>
      </c>
      <c r="B1317" s="58">
        <f t="shared" si="609"/>
        <v>32589853.09511999</v>
      </c>
      <c r="C1317" s="70">
        <f t="shared" si="610"/>
        <v>0.83328464865032537</v>
      </c>
      <c r="D1317" s="71">
        <f>[9]Data!$AJ$1312</f>
        <v>30372978.030000001</v>
      </c>
      <c r="E1317" s="88">
        <f>[9]Data!$I$1312</f>
        <v>15061007.649999999</v>
      </c>
      <c r="F1317" s="72"/>
      <c r="G1317" s="70">
        <f t="shared" si="611"/>
        <v>0.42102006878894138</v>
      </c>
      <c r="H1317" s="73">
        <v>8019</v>
      </c>
      <c r="I1317" s="74">
        <f>'[10]Marketshare 2018'!$KT$13</f>
        <v>2238807906.8800001</v>
      </c>
      <c r="J1317" s="75">
        <f t="shared" si="619"/>
        <v>2.1734005530124056E-2</v>
      </c>
      <c r="K1317" s="74">
        <f>'[10]Marketshare 2018'!$KT$67</f>
        <v>9917124.6751199979</v>
      </c>
      <c r="L1317" s="76">
        <f t="shared" si="620"/>
        <v>4.921827988429834E-2</v>
      </c>
      <c r="M1317" s="74">
        <v>382</v>
      </c>
      <c r="N1317" s="74">
        <f>'[10]Marketshare 2018'!$KT$24</f>
        <v>236326880</v>
      </c>
      <c r="O1317" s="77">
        <f t="shared" si="621"/>
        <v>0.15076484533273793</v>
      </c>
      <c r="P1317" s="74">
        <f>'[10]Marketshare 2018'!$KT$77</f>
        <v>5141637.8999999994</v>
      </c>
      <c r="Q1317" s="76">
        <f t="shared" si="622"/>
        <v>0.24173851912232749</v>
      </c>
      <c r="R1317" s="71">
        <f>[9]Data!$W$1312</f>
        <v>1403188.8199999998</v>
      </c>
      <c r="S1317" s="78">
        <f t="shared" si="623"/>
        <v>0.29441035356465828</v>
      </c>
      <c r="T1317" s="5">
        <v>5306</v>
      </c>
      <c r="U1317" s="88">
        <f>[9]Data!$X$1312</f>
        <v>1321153.96</v>
      </c>
      <c r="V1317" s="88">
        <f>[9]Data!$Y$1312</f>
        <v>12509434.089999994</v>
      </c>
      <c r="W1317" s="67">
        <v>2737</v>
      </c>
      <c r="X1317" s="74">
        <f>'[11]From Apr 2023'!$KT$10</f>
        <v>195821783.75999999</v>
      </c>
      <c r="Y1317" s="78">
        <f t="shared" si="624"/>
        <v>0.23182894721440639</v>
      </c>
      <c r="Z1317" s="74">
        <f>'[11]From Apr 2023'!$KT$18</f>
        <v>2297313.65</v>
      </c>
      <c r="AA1317" s="76">
        <f t="shared" si="625"/>
        <v>7.8211034744244706E-2</v>
      </c>
    </row>
    <row r="1318" spans="1:27" s="80" customFormat="1" ht="13" x14ac:dyDescent="0.3">
      <c r="A1318" s="69">
        <v>45326</v>
      </c>
      <c r="B1318" s="58">
        <f t="shared" si="609"/>
        <v>24452421.017879996</v>
      </c>
      <c r="C1318" s="70">
        <f t="shared" si="610"/>
        <v>-2.1366737901654664E-2</v>
      </c>
      <c r="D1318" s="71">
        <f>[9]Data!$AJ$1313</f>
        <v>22257149.390000001</v>
      </c>
      <c r="E1318" s="88">
        <f>[9]Data!$I$1313</f>
        <v>12445408.310000001</v>
      </c>
      <c r="F1318" s="72"/>
      <c r="G1318" s="70">
        <f t="shared" si="611"/>
        <v>-9.078654021485888E-2</v>
      </c>
      <c r="H1318" s="73">
        <v>8019</v>
      </c>
      <c r="I1318" s="74">
        <f>'[10]Marketshare 2018'!$KU$13</f>
        <v>2340197543.5</v>
      </c>
      <c r="J1318" s="75">
        <f t="shared" si="619"/>
        <v>-8.77030065631349E-2</v>
      </c>
      <c r="K1318" s="74">
        <f>'[10]Marketshare 2018'!$KU$67</f>
        <v>8931369.3328799997</v>
      </c>
      <c r="L1318" s="76">
        <f t="shared" si="620"/>
        <v>4.2405581232933212E-2</v>
      </c>
      <c r="M1318" s="74">
        <v>382</v>
      </c>
      <c r="N1318" s="74">
        <f>'[10]Marketshare 2018'!$KU$24</f>
        <v>223411525</v>
      </c>
      <c r="O1318" s="77">
        <f t="shared" si="621"/>
        <v>-7.0504252889349028E-2</v>
      </c>
      <c r="P1318" s="74">
        <f>'[10]Marketshare 2018'!$KU$77</f>
        <v>3514038.9750000001</v>
      </c>
      <c r="Q1318" s="76">
        <f t="shared" si="622"/>
        <v>0.17476662182042757</v>
      </c>
      <c r="R1318" s="71">
        <f>[9]Data!$W$1313</f>
        <v>1351700.99</v>
      </c>
      <c r="S1318" s="78">
        <f t="shared" si="623"/>
        <v>-4.4699750100507085E-2</v>
      </c>
      <c r="T1318" s="5">
        <v>5306</v>
      </c>
      <c r="U1318" s="88">
        <f>[9]Data!$X$1313</f>
        <v>0</v>
      </c>
      <c r="V1318" s="88">
        <f>[9]Data!$Y$1313</f>
        <v>8209737.7399999974</v>
      </c>
      <c r="W1318" s="67">
        <v>2737</v>
      </c>
      <c r="X1318" s="74">
        <f>'[11]From Apr 2023'!$KU$10</f>
        <v>216315134.91</v>
      </c>
      <c r="Y1318" s="78">
        <f t="shared" si="624"/>
        <v>6.5572013483320202E-2</v>
      </c>
      <c r="Z1318" s="74">
        <f>'[11]From Apr 2023'!$KU$18</f>
        <v>2445573.9800000004</v>
      </c>
      <c r="AA1318" s="76">
        <f t="shared" si="625"/>
        <v>7.5370715692717027E-2</v>
      </c>
    </row>
    <row r="1319" spans="1:27" s="80" customFormat="1" ht="13" x14ac:dyDescent="0.3">
      <c r="A1319" s="69">
        <v>45333</v>
      </c>
      <c r="B1319" s="58">
        <f t="shared" si="609"/>
        <v>24754055.549080025</v>
      </c>
      <c r="C1319" s="70">
        <f t="shared" si="610"/>
        <v>-3.4611724159850477E-2</v>
      </c>
      <c r="D1319" s="71">
        <f>[9]Data!$AJ$1314</f>
        <v>20337656.600000001</v>
      </c>
      <c r="E1319" s="88">
        <f>[9]Data!$I$1314</f>
        <v>13469985.560000001</v>
      </c>
      <c r="F1319" s="72"/>
      <c r="G1319" s="70">
        <f t="shared" si="611"/>
        <v>4.4025254773673472E-2</v>
      </c>
      <c r="H1319" s="73">
        <v>8019</v>
      </c>
      <c r="I1319" s="74">
        <f>'[10]Marketshare 2018'!$KV$13</f>
        <v>2148235091.73</v>
      </c>
      <c r="J1319" s="75">
        <f t="shared" si="619"/>
        <v>-0.17373731502616618</v>
      </c>
      <c r="K1319" s="74">
        <f>'[10]Marketshare 2018'!$KV$67</f>
        <v>8976486.889080001</v>
      </c>
      <c r="L1319" s="76">
        <f t="shared" si="620"/>
        <v>4.642822547493123E-2</v>
      </c>
      <c r="M1319" s="74">
        <v>382</v>
      </c>
      <c r="N1319" s="74">
        <f>'[10]Marketshare 2018'!$KV$24</f>
        <v>198932750</v>
      </c>
      <c r="O1319" s="77">
        <f t="shared" si="621"/>
        <v>-0.14209279285538301</v>
      </c>
      <c r="P1319" s="74">
        <f>'[10]Marketshare 2018'!$KV$77</f>
        <v>4489790.3999999994</v>
      </c>
      <c r="Q1319" s="76">
        <f t="shared" si="622"/>
        <v>0.25077097662400982</v>
      </c>
      <c r="R1319" s="71">
        <f>[9]Data!$W$1314</f>
        <v>1119886.48</v>
      </c>
      <c r="S1319" s="78">
        <f t="shared" si="623"/>
        <v>-0.13677180669929889</v>
      </c>
      <c r="T1319" s="5">
        <v>5306</v>
      </c>
      <c r="U1319" s="88">
        <f>[9]Data!$X$1314</f>
        <v>477612.47</v>
      </c>
      <c r="V1319" s="88">
        <f>[9]Data!$Y$1314</f>
        <v>7526004.4600000223</v>
      </c>
      <c r="W1319" s="67">
        <v>2737</v>
      </c>
      <c r="X1319" s="74">
        <f>'[11]From Apr 2023'!$KV$10</f>
        <v>188055788.66999999</v>
      </c>
      <c r="Y1319" s="78">
        <f t="shared" si="624"/>
        <v>-0.15381969664659345</v>
      </c>
      <c r="Z1319" s="74">
        <f>'[11]From Apr 2023'!$KV$18</f>
        <v>2164274.85</v>
      </c>
      <c r="AA1319" s="76">
        <f t="shared" si="625"/>
        <v>7.6724567225734855E-2</v>
      </c>
    </row>
    <row r="1320" spans="1:27" s="80" customFormat="1" ht="13" x14ac:dyDescent="0.3">
      <c r="A1320" s="69">
        <v>45340</v>
      </c>
      <c r="B1320" s="58">
        <f t="shared" si="609"/>
        <v>24424377.27231998</v>
      </c>
      <c r="C1320" s="70">
        <f t="shared" si="610"/>
        <v>4.0074169289088912E-2</v>
      </c>
      <c r="D1320" s="71">
        <f>[9]Data!$AJ$1315</f>
        <v>27502294.030000001</v>
      </c>
      <c r="E1320" s="88">
        <f>[9]Data!$I$1315</f>
        <v>12012032.539999999</v>
      </c>
      <c r="F1320" s="72"/>
      <c r="G1320" s="70">
        <f t="shared" si="611"/>
        <v>-0.22383940256211154</v>
      </c>
      <c r="H1320" s="73">
        <v>8019</v>
      </c>
      <c r="I1320" s="74">
        <f>'[10]Marketshare 2018'!$KW$13</f>
        <v>2115040968.03</v>
      </c>
      <c r="J1320" s="75">
        <f t="shared" si="619"/>
        <v>-8.6193542573634874E-2</v>
      </c>
      <c r="K1320" s="74">
        <f>'[10]Marketshare 2018'!$KW$67</f>
        <v>7818374.3173199994</v>
      </c>
      <c r="L1320" s="76">
        <f t="shared" si="620"/>
        <v>4.1072880885571483E-2</v>
      </c>
      <c r="M1320" s="74">
        <v>382</v>
      </c>
      <c r="N1320" s="74">
        <f>'[10]Marketshare 2018'!$KW$24</f>
        <v>196269220</v>
      </c>
      <c r="O1320" s="77">
        <f t="shared" si="621"/>
        <v>-0.18427919764872647</v>
      </c>
      <c r="P1320" s="74">
        <f>'[10]Marketshare 2018'!$KW$77</f>
        <v>4193658.2249999996</v>
      </c>
      <c r="Q1320" s="76">
        <f t="shared" si="622"/>
        <v>0.2374096279589841</v>
      </c>
      <c r="R1320" s="71">
        <f>[9]Data!$W$1315</f>
        <v>1049288.3399999999</v>
      </c>
      <c r="S1320" s="78">
        <f t="shared" si="623"/>
        <v>-0.16010918205691849</v>
      </c>
      <c r="T1320" s="5">
        <v>5306</v>
      </c>
      <c r="U1320" s="88">
        <f>[9]Data!$X$1315</f>
        <v>906980.61</v>
      </c>
      <c r="V1320" s="88">
        <f>[9]Data!$Y$1315</f>
        <v>8524862.7199999839</v>
      </c>
      <c r="W1320" s="67">
        <v>2737</v>
      </c>
      <c r="X1320" s="74">
        <f>'[11]From Apr 2023'!$KW$10</f>
        <v>167422263.93000001</v>
      </c>
      <c r="Y1320" s="78">
        <f t="shared" si="624"/>
        <v>-0.11795039094511062</v>
      </c>
      <c r="Z1320" s="74">
        <f>'[11]From Apr 2023'!$KW$18</f>
        <v>1931213.06</v>
      </c>
      <c r="AA1320" s="76">
        <f t="shared" si="625"/>
        <v>7.6899890319941711E-2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3" t="s">
        <v>25</v>
      </c>
      <c r="C1" s="93"/>
      <c r="D1" s="94" t="s">
        <v>26</v>
      </c>
      <c r="E1" s="94"/>
      <c r="F1" s="95" t="s">
        <v>27</v>
      </c>
      <c r="G1" s="95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2024-03-13T09:00:39Z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