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3.12.2023 - 24.12.2023\"/>
    </mc:Choice>
  </mc:AlternateContent>
  <xr:revisionPtr revIDLastSave="0" documentId="13_ncr:1_{0D175750-0A7D-49DC-8A05-6627F43444C0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12" i="1" l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12" i="1" l="1"/>
  <c r="U1312" i="1"/>
  <c r="R1312" i="1"/>
  <c r="E1312" i="1"/>
  <c r="D1312" i="1"/>
  <c r="V1311" i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Q1310" i="1"/>
  <c r="B1300" i="1"/>
  <c r="B1297" i="1"/>
  <c r="AA1304" i="1"/>
  <c r="Q1298" i="1"/>
  <c r="AA1312" i="1"/>
  <c r="AA1302" i="1"/>
  <c r="B1308" i="1"/>
  <c r="L1301" i="1"/>
  <c r="L1299" i="1"/>
  <c r="L1300" i="1"/>
  <c r="Q1301" i="1"/>
  <c r="L1304" i="1"/>
  <c r="Q1311" i="1"/>
  <c r="Q1296" i="1"/>
  <c r="AA1297" i="1"/>
  <c r="B1311" i="1"/>
  <c r="AA1301" i="1"/>
  <c r="Q1305" i="1"/>
  <c r="AA1300" i="1"/>
  <c r="L1303" i="1"/>
  <c r="B1304" i="1"/>
  <c r="AA1306" i="1"/>
  <c r="L1308" i="1"/>
  <c r="AA1310" i="1"/>
  <c r="AA1299" i="1"/>
  <c r="B1303" i="1"/>
  <c r="Q1304" i="1"/>
  <c r="AA1311" i="1"/>
  <c r="AA1303" i="1"/>
  <c r="B1305" i="1"/>
  <c r="AA1309" i="1"/>
  <c r="L1296" i="1"/>
  <c r="Q1308" i="1"/>
  <c r="L1312" i="1"/>
  <c r="AA1298" i="1"/>
  <c r="Q1300" i="1"/>
  <c r="Q1309" i="1"/>
  <c r="L1310" i="1"/>
  <c r="Q1303" i="1"/>
  <c r="AA1305" i="1"/>
  <c r="AA1308" i="1"/>
  <c r="B1312" i="1"/>
  <c r="B1307" i="1"/>
  <c r="B1296" i="1"/>
  <c r="B1301" i="1"/>
  <c r="B1309" i="1"/>
  <c r="L1297" i="1"/>
  <c r="L1305" i="1"/>
  <c r="B1298" i="1"/>
  <c r="B1306" i="1"/>
  <c r="B1302" i="1"/>
  <c r="B1310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V1260" i="1"/>
  <c r="U1260" i="1"/>
  <c r="R1260" i="1"/>
  <c r="E1260" i="1"/>
  <c r="D1260" i="1"/>
  <c r="V1259" i="1"/>
  <c r="U1259" i="1"/>
  <c r="R1259" i="1"/>
  <c r="S1312" i="1" s="1"/>
  <c r="E1259" i="1"/>
  <c r="G1312" i="1" s="1"/>
  <c r="D1259" i="1"/>
  <c r="V1258" i="1"/>
  <c r="U1258" i="1"/>
  <c r="R1258" i="1"/>
  <c r="S1311" i="1" s="1"/>
  <c r="E1258" i="1"/>
  <c r="G1311" i="1" s="1"/>
  <c r="D1258" i="1"/>
  <c r="V1257" i="1"/>
  <c r="U1257" i="1"/>
  <c r="R1257" i="1"/>
  <c r="S1310" i="1" s="1"/>
  <c r="E1257" i="1"/>
  <c r="G1310" i="1" s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S1049" i="1" l="1"/>
  <c r="O1043" i="1"/>
  <c r="O890" i="1"/>
  <c r="O923" i="1"/>
  <c r="L859" i="1"/>
  <c r="L865" i="1"/>
  <c r="Q870" i="1"/>
  <c r="Q872" i="1"/>
  <c r="Q884" i="1"/>
  <c r="Q886" i="1"/>
  <c r="Q890" i="1"/>
  <c r="L893" i="1"/>
  <c r="Q906" i="1"/>
  <c r="O968" i="1"/>
  <c r="O898" i="1"/>
  <c r="O909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9" i="1" l="1"/>
  <c r="C1073" i="1"/>
  <c r="C1108" i="1"/>
  <c r="C991" i="1"/>
  <c r="C102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<sst xmlns="http://schemas.openxmlformats.org/spreadsheetml/2006/main" count="80" uniqueCount="39">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</sst>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12"/>
  <sheetViews>
    <sheetView tabSelected="1" topLeftCell="A7" zoomScaleNormal="100" zoomScaleSheetLayoutView="100" workbookViewId="0">
      <pane xSplit="1" ySplit="2" topLeftCell="Q1307" activePane="bottomRight" state="frozen"/>
      <selection pane="topRight" activeCell="B7" sqref="B7"/>
      <selection pane="bottomLeft" activeCell="A9" sqref="A9"/>
      <selection pane="bottomRight" activeCell="T1314" sqref="T1314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12" si="609">+K1296+P1296+R1296+U1296+V1296+Z1296</f>
        <v>25622124.599359989</v>
      </c>
      <c r="C1296" s="70">
        <f t="shared" ref="C1296:C1312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12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2" si="612">(I1296/I1243)-1</f>
        <v>-3.2134634619004121E-2</v>
      </c>
      <c r="K1296" s="74">
        <f>'[8]Marketshare 2018'!$JY$67</f>
        <v>9448472.5293600019</v>
      </c>
      <c r="L1296" s="76">
        <f t="shared" ref="L1296:L1312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2" si="614">(N1296/N1243)-1</f>
        <v>3.5913045617061767E-2</v>
      </c>
      <c r="P1296" s="74">
        <f>'[8]Marketshare 2018'!$JY$77</f>
        <v>5486562</v>
      </c>
      <c r="Q1296" s="76">
        <f t="shared" ref="Q1296:Q1312" si="615">(P1296/0.09)/N1296</f>
        <v>0.24491488193631317</v>
      </c>
      <c r="R1296" s="71">
        <f>[5]Data!$W$1291</f>
        <v>1387857.33</v>
      </c>
      <c r="S1296" s="78">
        <f t="shared" ref="S1296:S1312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2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2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[5]Data!$AJ$1306</f>
        <v>28328444.100000001</v>
      </c>
      <c r="E1311" s="61">
        <f>[5]Data!$I$1306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'[8]Marketshare 2018'!$KN$13</f>
        <v>2554720021.21</v>
      </c>
      <c r="J1311" s="75">
        <f t="shared" si="612"/>
        <v>5.6065640608293776E-2</v>
      </c>
      <c r="K1311" s="74">
        <f>'[8]Marketshare 2018'!$KN$67</f>
        <v>11101344.242039999</v>
      </c>
      <c r="L1311" s="76">
        <f t="shared" si="613"/>
        <v>4.828249997335448E-2</v>
      </c>
      <c r="M1311" s="74">
        <v>382</v>
      </c>
      <c r="N1311" s="74">
        <f>'[8]Marketshare 2018'!$KN$24</f>
        <v>256660145</v>
      </c>
      <c r="O1311" s="77">
        <f t="shared" si="614"/>
        <v>6.2226528349670351E-2</v>
      </c>
      <c r="P1311" s="74">
        <f>'[8]Marketshare 2018'!$KN$77</f>
        <v>5070251.4749999996</v>
      </c>
      <c r="Q1311" s="76">
        <f t="shared" si="615"/>
        <v>0.21949698306295276</v>
      </c>
      <c r="R1311" s="71">
        <f>[5]Data!$W$1306</f>
        <v>1490198.06</v>
      </c>
      <c r="S1311" s="78">
        <f t="shared" si="616"/>
        <v>6.5813882355092002E-2</v>
      </c>
      <c r="T1311" s="5">
        <v>5306</v>
      </c>
      <c r="U1311" s="79">
        <f>[5]Data!$X$1306</f>
        <v>1894072.51</v>
      </c>
      <c r="V1311" s="61">
        <f>[5]Data!$Y$1306</f>
        <v>6384616.1599999964</v>
      </c>
      <c r="W1311" s="67">
        <v>2737</v>
      </c>
      <c r="X1311" s="74">
        <f>'[7]From Apr 2023'!$KN$10</f>
        <v>238414431.67000002</v>
      </c>
      <c r="Y1311" s="78">
        <f t="shared" si="618"/>
        <v>0.13871666233481106</v>
      </c>
      <c r="Z1311" s="74">
        <f>'[7]From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[5]Data!$AJ$1307</f>
        <v>29451641.879999999</v>
      </c>
      <c r="E1312" s="61">
        <f>[5]Data!$I$1307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'[8]Marketshare 2018'!$KO$13</f>
        <v>2506359508.54</v>
      </c>
      <c r="J1312" s="75">
        <f t="shared" si="612"/>
        <v>-4.7433172475936591E-2</v>
      </c>
      <c r="K1312" s="74">
        <f>'[8]Marketshare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'[8]Marketshare 2018'!$KO$24</f>
        <v>253097605</v>
      </c>
      <c r="O1312" s="77">
        <f t="shared" si="614"/>
        <v>4.297146990685663E-2</v>
      </c>
      <c r="P1312" s="74">
        <f>'[8]Marketshare 2018'!$KO$77</f>
        <v>5678779.5</v>
      </c>
      <c r="Q1312" s="76">
        <f t="shared" si="615"/>
        <v>0.24930125277163329</v>
      </c>
      <c r="R1312" s="71">
        <f>[5]Data!$W$1307</f>
        <v>1396196.3900000001</v>
      </c>
      <c r="S1312" s="78">
        <f t="shared" si="616"/>
        <v>-0.12701487466831773</v>
      </c>
      <c r="T1312" s="5">
        <v>5306</v>
      </c>
      <c r="U1312" s="79">
        <f>[5]Data!$X$1307</f>
        <v>0</v>
      </c>
      <c r="V1312" s="61">
        <f>[5]Data!$Y$1307</f>
        <v>9557222.9699999876</v>
      </c>
      <c r="W1312" s="67">
        <v>2737</v>
      </c>
      <c r="X1312" s="74">
        <f>'[7]From Apr 2023'!$KO$10</f>
        <v>247047770.92000002</v>
      </c>
      <c r="Y1312" s="78">
        <f t="shared" si="618"/>
        <v>6.2266466038224833E-2</v>
      </c>
      <c r="Z1312" s="74">
        <f>'[7]From Apr 2023'!$KO$18</f>
        <v>2910486.51</v>
      </c>
      <c r="AA1312" s="76">
        <f t="shared" si="617"/>
        <v>7.8540451216146501E-2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2024-01-11T10:43:11Z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